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sysikt.sharepoint.com/teams/SUN-KS-P-KvalitetogkapasitetiSunnfjordskulen/Delte dokumenter/General/Tiltak - Struktur/"/>
    </mc:Choice>
  </mc:AlternateContent>
  <xr:revisionPtr revIDLastSave="201" documentId="8_{4F2A12D0-6C6F-4E23-B003-AD754F85FC21}" xr6:coauthVersionLast="47" xr6:coauthVersionMax="47" xr10:uidLastSave="{8A34B781-508A-4398-B551-D6FF0D18F50A}"/>
  <bookViews>
    <workbookView xWindow="8265" yWindow="4275" windowWidth="21600" windowHeight="11190" activeTab="1" xr2:uid="{D1EBB533-2867-4633-9AFD-38047DE26136}"/>
  </bookViews>
  <sheets>
    <sheet name="Fødselstal" sheetId="1" r:id="rId1"/>
    <sheet name="Fødselstal oppdatert 14.01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2" l="1"/>
  <c r="E24" i="2"/>
  <c r="E25" i="2"/>
  <c r="E26" i="2"/>
  <c r="E27" i="2"/>
  <c r="E28" i="2"/>
  <c r="E2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32" i="2"/>
  <c r="B24" i="2"/>
  <c r="I33" i="2" l="1"/>
  <c r="I34" i="2"/>
  <c r="I35" i="2"/>
  <c r="I36" i="2"/>
  <c r="I37" i="2"/>
  <c r="I38" i="2"/>
  <c r="I39" i="2"/>
  <c r="I40" i="2"/>
  <c r="I41" i="2"/>
  <c r="I42" i="2"/>
  <c r="I43" i="2"/>
  <c r="I44" i="2"/>
  <c r="I45" i="2"/>
  <c r="I32" i="2"/>
  <c r="H45" i="2" a="1"/>
  <c r="H45" i="2" s="1"/>
  <c r="G45" i="2"/>
  <c r="F45" i="2"/>
  <c r="E45" i="2"/>
  <c r="D45" i="2" a="1"/>
  <c r="D45" i="2" s="1"/>
  <c r="C45" i="2" a="1"/>
  <c r="C45" i="2" s="1"/>
  <c r="B45" i="2" a="1"/>
  <c r="B45" i="2" s="1"/>
  <c r="N28" i="2"/>
  <c r="M28" i="2"/>
  <c r="L28" i="2"/>
  <c r="K28" i="2"/>
  <c r="J28" i="2"/>
  <c r="I28" i="2"/>
  <c r="H28" i="2"/>
  <c r="G28" i="2"/>
  <c r="F28" i="2"/>
  <c r="D28" i="2"/>
  <c r="C28" i="2"/>
  <c r="B28" i="2"/>
  <c r="O18" i="2"/>
  <c r="H43" i="2" a="1"/>
  <c r="H43" i="2" s="1"/>
  <c r="C24" i="2"/>
  <c r="N23" i="2"/>
  <c r="H44" i="2" a="1"/>
  <c r="H44" i="2" s="1"/>
  <c r="G44" i="2"/>
  <c r="F44" i="2"/>
  <c r="E44" i="2"/>
  <c r="D44" i="2" a="1"/>
  <c r="D44" i="2" s="1"/>
  <c r="C44" i="2" a="1"/>
  <c r="C44" i="2" s="1"/>
  <c r="B44" i="2" a="1"/>
  <c r="B44" i="2" s="1"/>
  <c r="G43" i="2"/>
  <c r="F43" i="2"/>
  <c r="E43" i="2"/>
  <c r="D43" i="2" a="1"/>
  <c r="D43" i="2" s="1"/>
  <c r="C43" i="2" a="1"/>
  <c r="C43" i="2" s="1"/>
  <c r="B43" i="2" a="1"/>
  <c r="B43" i="2" s="1"/>
  <c r="H42" i="2" a="1"/>
  <c r="H42" i="2" s="1"/>
  <c r="G42" i="2"/>
  <c r="F42" i="2"/>
  <c r="E42" i="2"/>
  <c r="D42" i="2" a="1"/>
  <c r="D42" i="2" s="1"/>
  <c r="C42" i="2" a="1"/>
  <c r="C42" i="2" s="1"/>
  <c r="B42" i="2" a="1"/>
  <c r="B42" i="2" s="1"/>
  <c r="H41" i="2" a="1"/>
  <c r="H41" i="2" s="1"/>
  <c r="G41" i="2"/>
  <c r="F41" i="2"/>
  <c r="E41" i="2"/>
  <c r="D41" i="2" a="1"/>
  <c r="D41" i="2" s="1"/>
  <c r="C41" i="2" a="1"/>
  <c r="C41" i="2" s="1"/>
  <c r="B41" i="2" a="1"/>
  <c r="B41" i="2" s="1"/>
  <c r="H40" i="2" a="1"/>
  <c r="H40" i="2" s="1"/>
  <c r="G40" i="2"/>
  <c r="F40" i="2"/>
  <c r="E40" i="2"/>
  <c r="D40" i="2" a="1"/>
  <c r="D40" i="2" s="1"/>
  <c r="C40" i="2" a="1"/>
  <c r="C40" i="2" s="1"/>
  <c r="B40" i="2" a="1"/>
  <c r="B40" i="2" s="1"/>
  <c r="H39" i="2" a="1"/>
  <c r="H39" i="2" s="1"/>
  <c r="G39" i="2"/>
  <c r="F39" i="2"/>
  <c r="E39" i="2"/>
  <c r="D39" i="2" a="1"/>
  <c r="D39" i="2" s="1"/>
  <c r="C39" i="2" a="1"/>
  <c r="C39" i="2" s="1"/>
  <c r="B39" i="2" a="1"/>
  <c r="B39" i="2" s="1"/>
  <c r="H38" i="2" a="1"/>
  <c r="H38" i="2" s="1"/>
  <c r="G38" i="2"/>
  <c r="F38" i="2"/>
  <c r="E38" i="2"/>
  <c r="D38" i="2" a="1"/>
  <c r="D38" i="2" s="1"/>
  <c r="C38" i="2" a="1"/>
  <c r="C38" i="2" s="1"/>
  <c r="B38" i="2" a="1"/>
  <c r="B38" i="2" s="1"/>
  <c r="H37" i="2" a="1"/>
  <c r="H37" i="2" s="1"/>
  <c r="G37" i="2"/>
  <c r="F37" i="2"/>
  <c r="E37" i="2"/>
  <c r="D37" i="2" a="1"/>
  <c r="D37" i="2" s="1"/>
  <c r="C37" i="2" a="1"/>
  <c r="C37" i="2" s="1"/>
  <c r="B37" i="2" a="1"/>
  <c r="B37" i="2" s="1"/>
  <c r="H36" i="2" a="1"/>
  <c r="H36" i="2" s="1"/>
  <c r="G36" i="2"/>
  <c r="F36" i="2"/>
  <c r="E36" i="2"/>
  <c r="D36" i="2" a="1"/>
  <c r="D36" i="2" s="1"/>
  <c r="C36" i="2" a="1"/>
  <c r="C36" i="2" s="1"/>
  <c r="B36" i="2" a="1"/>
  <c r="B36" i="2" s="1"/>
  <c r="H35" i="2" a="1"/>
  <c r="H35" i="2" s="1"/>
  <c r="G35" i="2"/>
  <c r="F35" i="2"/>
  <c r="E35" i="2"/>
  <c r="D35" i="2" a="1"/>
  <c r="D35" i="2" s="1"/>
  <c r="C35" i="2" a="1"/>
  <c r="C35" i="2" s="1"/>
  <c r="B35" i="2" a="1"/>
  <c r="B35" i="2" s="1"/>
  <c r="H34" i="2" a="1"/>
  <c r="H34" i="2" s="1"/>
  <c r="G34" i="2"/>
  <c r="F34" i="2"/>
  <c r="E34" i="2"/>
  <c r="D34" i="2" a="1"/>
  <c r="D34" i="2" s="1"/>
  <c r="C34" i="2" a="1"/>
  <c r="C34" i="2" s="1"/>
  <c r="B34" i="2" a="1"/>
  <c r="B34" i="2" s="1"/>
  <c r="H33" i="2" a="1"/>
  <c r="H33" i="2" s="1"/>
  <c r="G33" i="2"/>
  <c r="F33" i="2"/>
  <c r="E33" i="2"/>
  <c r="D33" i="2" a="1"/>
  <c r="D33" i="2" s="1"/>
  <c r="C33" i="2" a="1"/>
  <c r="C33" i="2" s="1"/>
  <c r="B33" i="2" a="1"/>
  <c r="B33" i="2" s="1"/>
  <c r="H32" i="2" a="1"/>
  <c r="H32" i="2" s="1"/>
  <c r="G32" i="2"/>
  <c r="F32" i="2"/>
  <c r="E32" i="2"/>
  <c r="D32" i="2" a="1"/>
  <c r="D32" i="2" s="1"/>
  <c r="C32" i="2" a="1"/>
  <c r="C32" i="2" s="1"/>
  <c r="B32" i="2" a="1"/>
  <c r="B32" i="2" s="1"/>
  <c r="N27" i="2"/>
  <c r="M27" i="2"/>
  <c r="L27" i="2"/>
  <c r="K27" i="2"/>
  <c r="J27" i="2"/>
  <c r="I27" i="2"/>
  <c r="H27" i="2"/>
  <c r="G27" i="2"/>
  <c r="F27" i="2"/>
  <c r="D27" i="2"/>
  <c r="B27" i="2"/>
  <c r="M26" i="2"/>
  <c r="L26" i="2"/>
  <c r="K26" i="2"/>
  <c r="J26" i="2"/>
  <c r="I26" i="2"/>
  <c r="H26" i="2"/>
  <c r="G26" i="2"/>
  <c r="F26" i="2"/>
  <c r="D26" i="2"/>
  <c r="C26" i="2"/>
  <c r="B26" i="2"/>
  <c r="N25" i="2"/>
  <c r="M25" i="2"/>
  <c r="L25" i="2"/>
  <c r="K25" i="2"/>
  <c r="J25" i="2"/>
  <c r="I25" i="2"/>
  <c r="H25" i="2"/>
  <c r="G25" i="2"/>
  <c r="F25" i="2"/>
  <c r="D25" i="2"/>
  <c r="B25" i="2"/>
  <c r="N24" i="2"/>
  <c r="M24" i="2"/>
  <c r="L24" i="2"/>
  <c r="K24" i="2"/>
  <c r="J24" i="2"/>
  <c r="I24" i="2"/>
  <c r="H24" i="2"/>
  <c r="G24" i="2"/>
  <c r="F24" i="2"/>
  <c r="D24" i="2"/>
  <c r="M23" i="2"/>
  <c r="L23" i="2"/>
  <c r="K23" i="2"/>
  <c r="J23" i="2"/>
  <c r="I23" i="2"/>
  <c r="H23" i="2"/>
  <c r="G23" i="2"/>
  <c r="F23" i="2"/>
  <c r="D23" i="2"/>
  <c r="C23" i="2"/>
  <c r="B23" i="2"/>
  <c r="N22" i="2"/>
  <c r="M22" i="2"/>
  <c r="L22" i="2"/>
  <c r="K22" i="2"/>
  <c r="J22" i="2"/>
  <c r="I22" i="2"/>
  <c r="H22" i="2"/>
  <c r="G22" i="2"/>
  <c r="F22" i="2"/>
  <c r="D22" i="2"/>
  <c r="B22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4" i="2"/>
  <c r="O3" i="2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3" i="1"/>
  <c r="O28" i="2" l="1"/>
  <c r="C25" i="2"/>
  <c r="O25" i="2" s="1"/>
  <c r="N26" i="2"/>
  <c r="O26" i="2" s="1"/>
  <c r="C22" i="2"/>
  <c r="O23" i="2"/>
  <c r="O22" i="2"/>
  <c r="C27" i="2"/>
  <c r="O27" i="2" s="1"/>
  <c r="D34" i="1" a="1"/>
  <c r="D34" i="1" s="1"/>
  <c r="B34" i="1" l="1" a="1"/>
  <c r="B34" i="1" s="1"/>
  <c r="B35" i="1" a="1"/>
  <c r="B35" i="1" s="1"/>
  <c r="B36" i="1" a="1"/>
  <c r="B36" i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32" i="1" a="1"/>
  <c r="B32" i="1" s="1"/>
  <c r="H33" i="1" l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32" i="1" a="1"/>
  <c r="H32" i="1" s="1"/>
  <c r="G33" i="1"/>
  <c r="G34" i="1"/>
  <c r="G35" i="1"/>
  <c r="G36" i="1"/>
  <c r="G37" i="1"/>
  <c r="G38" i="1"/>
  <c r="G39" i="1"/>
  <c r="G40" i="1"/>
  <c r="G41" i="1"/>
  <c r="G42" i="1"/>
  <c r="G43" i="1"/>
  <c r="G44" i="1"/>
  <c r="G32" i="1"/>
  <c r="F33" i="1"/>
  <c r="F34" i="1"/>
  <c r="F35" i="1"/>
  <c r="F36" i="1"/>
  <c r="F37" i="1"/>
  <c r="F38" i="1"/>
  <c r="F39" i="1"/>
  <c r="F40" i="1"/>
  <c r="F41" i="1"/>
  <c r="F42" i="1"/>
  <c r="F43" i="1"/>
  <c r="F44" i="1"/>
  <c r="F32" i="1"/>
  <c r="E33" i="1"/>
  <c r="E34" i="1"/>
  <c r="E35" i="1"/>
  <c r="E36" i="1"/>
  <c r="E37" i="1"/>
  <c r="E38" i="1"/>
  <c r="E39" i="1"/>
  <c r="E40" i="1"/>
  <c r="E41" i="1"/>
  <c r="E42" i="1"/>
  <c r="E43" i="1"/>
  <c r="E44" i="1"/>
  <c r="E32" i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D37" i="1" a="1"/>
  <c r="D37" i="1" s="1"/>
  <c r="D33" i="1" a="1"/>
  <c r="D33" i="1" s="1"/>
  <c r="D35" i="1" a="1"/>
  <c r="D35" i="1" s="1"/>
  <c r="D36" i="1" a="1"/>
  <c r="D36" i="1" s="1"/>
  <c r="D32" i="1" a="1"/>
  <c r="D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2" i="1" a="1"/>
  <c r="C32" i="1" s="1"/>
  <c r="B33" i="1" a="1"/>
  <c r="B33" i="1" s="1"/>
  <c r="N23" i="1" l="1"/>
  <c r="N24" i="1"/>
  <c r="N25" i="1"/>
  <c r="N26" i="1"/>
  <c r="N27" i="1"/>
  <c r="N22" i="1"/>
  <c r="M23" i="1"/>
  <c r="M24" i="1"/>
  <c r="M25" i="1"/>
  <c r="M26" i="1"/>
  <c r="M27" i="1"/>
  <c r="M22" i="1"/>
  <c r="L23" i="1"/>
  <c r="L24" i="1"/>
  <c r="L25" i="1"/>
  <c r="L26" i="1"/>
  <c r="L27" i="1"/>
  <c r="L22" i="1"/>
  <c r="K23" i="1"/>
  <c r="K24" i="1"/>
  <c r="K25" i="1"/>
  <c r="K26" i="1"/>
  <c r="K27" i="1"/>
  <c r="K22" i="1"/>
  <c r="J23" i="1"/>
  <c r="J24" i="1"/>
  <c r="J25" i="1"/>
  <c r="J26" i="1"/>
  <c r="J27" i="1"/>
  <c r="J22" i="1"/>
  <c r="I23" i="1" l="1"/>
  <c r="I24" i="1"/>
  <c r="I25" i="1"/>
  <c r="I26" i="1"/>
  <c r="I27" i="1"/>
  <c r="I22" i="1"/>
  <c r="H23" i="1"/>
  <c r="H24" i="1"/>
  <c r="H25" i="1"/>
  <c r="H26" i="1"/>
  <c r="H27" i="1"/>
  <c r="H22" i="1"/>
  <c r="G23" i="1"/>
  <c r="G24" i="1"/>
  <c r="G25" i="1"/>
  <c r="G26" i="1"/>
  <c r="G27" i="1"/>
  <c r="G22" i="1"/>
  <c r="F23" i="1"/>
  <c r="F24" i="1"/>
  <c r="F25" i="1"/>
  <c r="F26" i="1"/>
  <c r="F27" i="1"/>
  <c r="F22" i="1"/>
  <c r="D23" i="1"/>
  <c r="D24" i="1"/>
  <c r="D25" i="1"/>
  <c r="D26" i="1"/>
  <c r="D27" i="1"/>
  <c r="D22" i="1"/>
  <c r="C23" i="1"/>
  <c r="C24" i="1"/>
  <c r="C25" i="1"/>
  <c r="C26" i="1"/>
  <c r="C27" i="1"/>
  <c r="C22" i="1"/>
  <c r="B23" i="1"/>
  <c r="B24" i="1"/>
  <c r="B25" i="1"/>
  <c r="B26" i="1"/>
  <c r="B27" i="1"/>
  <c r="B22" i="1"/>
  <c r="E23" i="1"/>
  <c r="E24" i="1"/>
  <c r="E25" i="1"/>
  <c r="E26" i="1"/>
  <c r="E27" i="1"/>
  <c r="E22" i="1"/>
  <c r="O22" i="1" l="1"/>
  <c r="O23" i="1"/>
  <c r="O24" i="1"/>
  <c r="O25" i="1"/>
  <c r="O27" i="1"/>
  <c r="O26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3" i="1"/>
  <c r="R4" i="1" l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3" i="1"/>
  <c r="O2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<sst xmlns="http://schemas.openxmlformats.org/spreadsheetml/2006/main" count="126" uniqueCount="60">
  <si>
    <t xml:space="preserve">Førde </t>
  </si>
  <si>
    <t>Halbrend/Flatene</t>
  </si>
  <si>
    <t>Sunde</t>
  </si>
  <si>
    <t>Holsen</t>
  </si>
  <si>
    <t>Slåtten</t>
  </si>
  <si>
    <t>Viksdalen</t>
  </si>
  <si>
    <t>Vassenden</t>
  </si>
  <si>
    <t>Skei</t>
  </si>
  <si>
    <t>Sande</t>
  </si>
  <si>
    <t>Bygstad</t>
  </si>
  <si>
    <t>Vevring</t>
  </si>
  <si>
    <t>Naustdal</t>
  </si>
  <si>
    <t>Sum</t>
  </si>
  <si>
    <t>Elevar i FBSK sin krets som vert flytta til Slåtten</t>
  </si>
  <si>
    <t>H26</t>
  </si>
  <si>
    <t>H27</t>
  </si>
  <si>
    <t>H28</t>
  </si>
  <si>
    <t>H29</t>
  </si>
  <si>
    <t>H30</t>
  </si>
  <si>
    <t>H31</t>
  </si>
  <si>
    <t>H32</t>
  </si>
  <si>
    <t>H33</t>
  </si>
  <si>
    <t>1. Barnetal grunnkretsar</t>
  </si>
  <si>
    <t>H24</t>
  </si>
  <si>
    <t>H25</t>
  </si>
  <si>
    <t>Førde barneskule</t>
  </si>
  <si>
    <t>Flatene skule</t>
  </si>
  <si>
    <t>Sunde skule</t>
  </si>
  <si>
    <t>Holsen skule</t>
  </si>
  <si>
    <t>Slåtten skule</t>
  </si>
  <si>
    <t>Viksdalen skule</t>
  </si>
  <si>
    <t>Vassenden skule</t>
  </si>
  <si>
    <t>Skei Skule</t>
  </si>
  <si>
    <t>Sande skule</t>
  </si>
  <si>
    <t>Bygstad skule</t>
  </si>
  <si>
    <t>Naustdal skule</t>
  </si>
  <si>
    <t>Haukedalen</t>
  </si>
  <si>
    <t>2. Elevtal dagens skulestruktur</t>
  </si>
  <si>
    <t>Førde ungdomsskule</t>
  </si>
  <si>
    <t>Halbrend skule</t>
  </si>
  <si>
    <t>2. Elevtal på ungdomssteg etter dagens skulestruktur</t>
  </si>
  <si>
    <t>H34</t>
  </si>
  <si>
    <t>H35</t>
  </si>
  <si>
    <t>H36</t>
  </si>
  <si>
    <t>Naustdal skule - Ungdomssteg</t>
  </si>
  <si>
    <t>Sande skule - Ungdomssteg</t>
  </si>
  <si>
    <t>Viksdalen skule - Ungdomssteg</t>
  </si>
  <si>
    <t>Skei skule - Ungdomssteg</t>
  </si>
  <si>
    <t>Vassenden skule - Ungdomssteg</t>
  </si>
  <si>
    <t>Halbrend skule - Ungdomssteg</t>
  </si>
  <si>
    <t>Krinsgrensejustering over Tåene</t>
  </si>
  <si>
    <t>Krinsgrensejustering langs Jølstra</t>
  </si>
  <si>
    <t>Elevar i FBSK sin krets, nord for elva</t>
  </si>
  <si>
    <t>Grovene/Rusta</t>
  </si>
  <si>
    <t>Elevar i FBSK sin krets, sør for elva</t>
  </si>
  <si>
    <t>Ny Slåtten krins</t>
  </si>
  <si>
    <t>Ny Halbrend/Flatene krins</t>
  </si>
  <si>
    <t>H37</t>
  </si>
  <si>
    <t>Alle skular</t>
  </si>
  <si>
    <t>Hafstad ungdomsskule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</si>
</sst>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2" applyNumberFormat="0" applyFill="0" applyAlignment="0" applyProtection="0"/>
  </cellStyleXfs>
  <cellXfs count="17">
    <xf numFmtId="0" fontId="0" fillId="0" borderId="0" xfId="0"/>
    <xf numFmtId="0" fontId="0" fillId="2" borderId="1" xfId="0" applyFill="1" applyBorder="1"/>
    <xf numFmtId="0" fontId="0" fillId="0" borderId="1" xfId="0" applyBorder="1"/>
    <xf numFmtId="0" fontId="2" fillId="0" borderId="1" xfId="0" applyFont="1" applyBorder="1"/>
    <xf numFmtId="0" fontId="2" fillId="2" borderId="1" xfId="0" applyFont="1" applyFill="1" applyBorder="1"/>
    <xf numFmtId="0" fontId="2" fillId="0" borderId="1" xfId="0" applyFont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0" fillId="3" borderId="1" xfId="0" applyFill="1" applyBorder="1"/>
    <xf numFmtId="0" fontId="0" fillId="4" borderId="1" xfId="0" applyFill="1" applyBorder="1"/>
    <xf numFmtId="0" fontId="1" fillId="0" borderId="0" xfId="1" applyBorder="1" applyAlignment="1"/>
    <xf numFmtId="0" fontId="0" fillId="0" borderId="1" xfId="0" applyBorder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1" applyBorder="1" applyAlignment="1">
      <alignment horizontal="left"/>
    </xf>
    <xf numFmtId="0" fontId="1" fillId="0" borderId="2" xfId="1" applyAlignment="1">
      <alignment horizontal="left"/>
    </xf>
    <xf numFmtId="0" fontId="1" fillId="0" borderId="0" xfId="1" applyBorder="1" applyAlignment="1">
      <alignment horizontal="left"/>
    </xf>
  </cellXfs>
  <cellStyles count="2">
    <cellStyle name="Normal" xfId="0" builtinId="0"/>
    <cellStyle name="Overskrift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Fødselstal!$B$31</c:f>
              <c:strCache>
                <c:ptCount val="1"/>
                <c:pt idx="0">
                  <c:v>Naustdal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Fødselstal!$B$32:$B$44</c:f>
              <c:numCache>
                <c:formatCode>General</c:formatCode>
                <c:ptCount val="13"/>
                <c:pt idx="0">
                  <c:v>107</c:v>
                </c:pt>
                <c:pt idx="1">
                  <c:v>108</c:v>
                </c:pt>
                <c:pt idx="2">
                  <c:v>107</c:v>
                </c:pt>
                <c:pt idx="3">
                  <c:v>109</c:v>
                </c:pt>
                <c:pt idx="4">
                  <c:v>112</c:v>
                </c:pt>
                <c:pt idx="5">
                  <c:v>112</c:v>
                </c:pt>
                <c:pt idx="6">
                  <c:v>99</c:v>
                </c:pt>
                <c:pt idx="7">
                  <c:v>86</c:v>
                </c:pt>
                <c:pt idx="8">
                  <c:v>75</c:v>
                </c:pt>
                <c:pt idx="9">
                  <c:v>81</c:v>
                </c:pt>
                <c:pt idx="10">
                  <c:v>91</c:v>
                </c:pt>
                <c:pt idx="11">
                  <c:v>95</c:v>
                </c:pt>
                <c:pt idx="12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2D-4630-8042-914A98E7C12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14.01'!$E$31</c:f>
              <c:strCache>
                <c:ptCount val="1"/>
                <c:pt idx="0">
                  <c:v>Viksdalen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14.01'!$E$32:$E$45</c:f>
              <c:numCache>
                <c:formatCode>General</c:formatCode>
                <c:ptCount val="14"/>
                <c:pt idx="0">
                  <c:v>16</c:v>
                </c:pt>
                <c:pt idx="1">
                  <c:v>15</c:v>
                </c:pt>
                <c:pt idx="2">
                  <c:v>16</c:v>
                </c:pt>
                <c:pt idx="3">
                  <c:v>12</c:v>
                </c:pt>
                <c:pt idx="4">
                  <c:v>11</c:v>
                </c:pt>
                <c:pt idx="5">
                  <c:v>7</c:v>
                </c:pt>
                <c:pt idx="6">
                  <c:v>6</c:v>
                </c:pt>
                <c:pt idx="7">
                  <c:v>7</c:v>
                </c:pt>
                <c:pt idx="8">
                  <c:v>10</c:v>
                </c:pt>
                <c:pt idx="9">
                  <c:v>8</c:v>
                </c:pt>
                <c:pt idx="10">
                  <c:v>9</c:v>
                </c:pt>
                <c:pt idx="11">
                  <c:v>6</c:v>
                </c:pt>
                <c:pt idx="12">
                  <c:v>9</c:v>
                </c:pt>
                <c:pt idx="1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24-4473-A3F8-F1A7548D64C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14.01'!$F$31</c:f>
              <c:strCache>
                <c:ptCount val="1"/>
                <c:pt idx="0">
                  <c:v>Skei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14.01'!$F$32:$F$45</c:f>
              <c:numCache>
                <c:formatCode>General</c:formatCode>
                <c:ptCount val="14"/>
                <c:pt idx="0">
                  <c:v>40</c:v>
                </c:pt>
                <c:pt idx="1">
                  <c:v>35</c:v>
                </c:pt>
                <c:pt idx="2">
                  <c:v>32</c:v>
                </c:pt>
                <c:pt idx="3">
                  <c:v>40</c:v>
                </c:pt>
                <c:pt idx="4">
                  <c:v>41</c:v>
                </c:pt>
                <c:pt idx="5">
                  <c:v>49</c:v>
                </c:pt>
                <c:pt idx="6">
                  <c:v>46</c:v>
                </c:pt>
                <c:pt idx="7">
                  <c:v>52</c:v>
                </c:pt>
                <c:pt idx="8">
                  <c:v>46</c:v>
                </c:pt>
                <c:pt idx="9">
                  <c:v>42</c:v>
                </c:pt>
                <c:pt idx="10">
                  <c:v>36</c:v>
                </c:pt>
                <c:pt idx="11">
                  <c:v>41</c:v>
                </c:pt>
                <c:pt idx="12">
                  <c:v>41</c:v>
                </c:pt>
                <c:pt idx="13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90-4EF5-8CC3-BB3F322AED5F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14.01'!$G$31</c:f>
              <c:strCache>
                <c:ptCount val="1"/>
                <c:pt idx="0">
                  <c:v>Vassenden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14.01'!$G$32:$G$45</c:f>
              <c:numCache>
                <c:formatCode>General</c:formatCode>
                <c:ptCount val="14"/>
                <c:pt idx="0">
                  <c:v>92</c:v>
                </c:pt>
                <c:pt idx="1">
                  <c:v>85</c:v>
                </c:pt>
                <c:pt idx="2">
                  <c:v>76</c:v>
                </c:pt>
                <c:pt idx="3">
                  <c:v>70</c:v>
                </c:pt>
                <c:pt idx="4">
                  <c:v>64</c:v>
                </c:pt>
                <c:pt idx="5">
                  <c:v>66</c:v>
                </c:pt>
                <c:pt idx="6">
                  <c:v>72</c:v>
                </c:pt>
                <c:pt idx="7">
                  <c:v>76</c:v>
                </c:pt>
                <c:pt idx="8">
                  <c:v>71</c:v>
                </c:pt>
                <c:pt idx="9">
                  <c:v>62</c:v>
                </c:pt>
                <c:pt idx="10">
                  <c:v>58</c:v>
                </c:pt>
                <c:pt idx="11">
                  <c:v>57</c:v>
                </c:pt>
                <c:pt idx="12">
                  <c:v>65</c:v>
                </c:pt>
                <c:pt idx="13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4C-4FFE-B151-D8298270FA5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14.01'!$D$31</c:f>
              <c:strCache>
                <c:ptCount val="1"/>
                <c:pt idx="0">
                  <c:v>Sande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14.01'!$D$32:$D$45</c:f>
              <c:numCache>
                <c:formatCode>General</c:formatCode>
                <c:ptCount val="14"/>
                <c:pt idx="0">
                  <c:v>123</c:v>
                </c:pt>
                <c:pt idx="1">
                  <c:v>132</c:v>
                </c:pt>
                <c:pt idx="2">
                  <c:v>133</c:v>
                </c:pt>
                <c:pt idx="3">
                  <c:v>125</c:v>
                </c:pt>
                <c:pt idx="4">
                  <c:v>116</c:v>
                </c:pt>
                <c:pt idx="5">
                  <c:v>102</c:v>
                </c:pt>
                <c:pt idx="6">
                  <c:v>95</c:v>
                </c:pt>
                <c:pt idx="7">
                  <c:v>94</c:v>
                </c:pt>
                <c:pt idx="8">
                  <c:v>117</c:v>
                </c:pt>
                <c:pt idx="9">
                  <c:v>115</c:v>
                </c:pt>
                <c:pt idx="10">
                  <c:v>114</c:v>
                </c:pt>
                <c:pt idx="11">
                  <c:v>107</c:v>
                </c:pt>
                <c:pt idx="12">
                  <c:v>95</c:v>
                </c:pt>
                <c:pt idx="13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20-47AC-AAA9-7FDC28AFCA2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14.01'!$H$31</c:f>
              <c:strCache>
                <c:ptCount val="1"/>
                <c:pt idx="0">
                  <c:v>Halbrend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14.01'!$H$32:$H$45</c:f>
              <c:numCache>
                <c:formatCode>General</c:formatCode>
                <c:ptCount val="14"/>
                <c:pt idx="0">
                  <c:v>318</c:v>
                </c:pt>
                <c:pt idx="1">
                  <c:v>286</c:v>
                </c:pt>
                <c:pt idx="2">
                  <c:v>265</c:v>
                </c:pt>
                <c:pt idx="3">
                  <c:v>235</c:v>
                </c:pt>
                <c:pt idx="4">
                  <c:v>240</c:v>
                </c:pt>
                <c:pt idx="5">
                  <c:v>219</c:v>
                </c:pt>
                <c:pt idx="6">
                  <c:v>225</c:v>
                </c:pt>
                <c:pt idx="7">
                  <c:v>212</c:v>
                </c:pt>
                <c:pt idx="8">
                  <c:v>228</c:v>
                </c:pt>
                <c:pt idx="9">
                  <c:v>205</c:v>
                </c:pt>
                <c:pt idx="10">
                  <c:v>203</c:v>
                </c:pt>
                <c:pt idx="11">
                  <c:v>179</c:v>
                </c:pt>
                <c:pt idx="12">
                  <c:v>182</c:v>
                </c:pt>
                <c:pt idx="13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0A-4787-92DA-D0CA98597FA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Fødselstal!$C$31</c:f>
              <c:strCache>
                <c:ptCount val="1"/>
                <c:pt idx="0">
                  <c:v>Førde ungdomsskule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Fødselstal!$C$32:$C$44</c:f>
              <c:numCache>
                <c:formatCode>General</c:formatCode>
                <c:ptCount val="13"/>
                <c:pt idx="0">
                  <c:v>280</c:v>
                </c:pt>
                <c:pt idx="1">
                  <c:v>286</c:v>
                </c:pt>
                <c:pt idx="2">
                  <c:v>273</c:v>
                </c:pt>
                <c:pt idx="3">
                  <c:v>283</c:v>
                </c:pt>
                <c:pt idx="4">
                  <c:v>254</c:v>
                </c:pt>
                <c:pt idx="5">
                  <c:v>265</c:v>
                </c:pt>
                <c:pt idx="6">
                  <c:v>241</c:v>
                </c:pt>
                <c:pt idx="7">
                  <c:v>259</c:v>
                </c:pt>
                <c:pt idx="8">
                  <c:v>257</c:v>
                </c:pt>
                <c:pt idx="9">
                  <c:v>250</c:v>
                </c:pt>
                <c:pt idx="10">
                  <c:v>240</c:v>
                </c:pt>
                <c:pt idx="11">
                  <c:v>241</c:v>
                </c:pt>
                <c:pt idx="12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1F-430F-9C85-1765CB35A2E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Fødselstal!$E$31</c:f>
              <c:strCache>
                <c:ptCount val="1"/>
                <c:pt idx="0">
                  <c:v>Viksdalen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Fødselstal!$E$32:$E$44</c:f>
              <c:numCache>
                <c:formatCode>General</c:formatCode>
                <c:ptCount val="13"/>
                <c:pt idx="0">
                  <c:v>16</c:v>
                </c:pt>
                <c:pt idx="1">
                  <c:v>15</c:v>
                </c:pt>
                <c:pt idx="2">
                  <c:v>16</c:v>
                </c:pt>
                <c:pt idx="3">
                  <c:v>12</c:v>
                </c:pt>
                <c:pt idx="4">
                  <c:v>11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9</c:v>
                </c:pt>
                <c:pt idx="9">
                  <c:v>7</c:v>
                </c:pt>
                <c:pt idx="10">
                  <c:v>9</c:v>
                </c:pt>
                <c:pt idx="11">
                  <c:v>6</c:v>
                </c:pt>
                <c:pt idx="12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FB-429F-871B-6977AEC74B6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Fødselstal!$F$31</c:f>
              <c:strCache>
                <c:ptCount val="1"/>
                <c:pt idx="0">
                  <c:v>Skei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Fødselstal!$F$32:$F$44</c:f>
              <c:numCache>
                <c:formatCode>General</c:formatCode>
                <c:ptCount val="13"/>
                <c:pt idx="0">
                  <c:v>39</c:v>
                </c:pt>
                <c:pt idx="1">
                  <c:v>35</c:v>
                </c:pt>
                <c:pt idx="2">
                  <c:v>33</c:v>
                </c:pt>
                <c:pt idx="3">
                  <c:v>41</c:v>
                </c:pt>
                <c:pt idx="4">
                  <c:v>42</c:v>
                </c:pt>
                <c:pt idx="5">
                  <c:v>52</c:v>
                </c:pt>
                <c:pt idx="6">
                  <c:v>49</c:v>
                </c:pt>
                <c:pt idx="7">
                  <c:v>55</c:v>
                </c:pt>
                <c:pt idx="8">
                  <c:v>46</c:v>
                </c:pt>
                <c:pt idx="9">
                  <c:v>42</c:v>
                </c:pt>
                <c:pt idx="10">
                  <c:v>36</c:v>
                </c:pt>
                <c:pt idx="11">
                  <c:v>41</c:v>
                </c:pt>
                <c:pt idx="12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50-4C2D-8F3F-2C25D93A3F1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Fødselstal!$G$31</c:f>
              <c:strCache>
                <c:ptCount val="1"/>
                <c:pt idx="0">
                  <c:v>Vassenden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Fødselstal!$G$32:$G$44</c:f>
              <c:numCache>
                <c:formatCode>General</c:formatCode>
                <c:ptCount val="13"/>
                <c:pt idx="0">
                  <c:v>72</c:v>
                </c:pt>
                <c:pt idx="1">
                  <c:v>75</c:v>
                </c:pt>
                <c:pt idx="2">
                  <c:v>75</c:v>
                </c:pt>
                <c:pt idx="3">
                  <c:v>68</c:v>
                </c:pt>
                <c:pt idx="4">
                  <c:v>62</c:v>
                </c:pt>
                <c:pt idx="5">
                  <c:v>64</c:v>
                </c:pt>
                <c:pt idx="6">
                  <c:v>70</c:v>
                </c:pt>
                <c:pt idx="7">
                  <c:v>74</c:v>
                </c:pt>
                <c:pt idx="8">
                  <c:v>69</c:v>
                </c:pt>
                <c:pt idx="9">
                  <c:v>61</c:v>
                </c:pt>
                <c:pt idx="10">
                  <c:v>57</c:v>
                </c:pt>
                <c:pt idx="11">
                  <c:v>56</c:v>
                </c:pt>
                <c:pt idx="12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17-45C7-A524-9383670D770F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Fødselstal!$D$31</c:f>
              <c:strCache>
                <c:ptCount val="1"/>
                <c:pt idx="0">
                  <c:v>Sande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Fødselstal!$D$32:$D$44</c:f>
              <c:numCache>
                <c:formatCode>General</c:formatCode>
                <c:ptCount val="13"/>
                <c:pt idx="0">
                  <c:v>124</c:v>
                </c:pt>
                <c:pt idx="1">
                  <c:v>134</c:v>
                </c:pt>
                <c:pt idx="2">
                  <c:v>134</c:v>
                </c:pt>
                <c:pt idx="3">
                  <c:v>125</c:v>
                </c:pt>
                <c:pt idx="4">
                  <c:v>116</c:v>
                </c:pt>
                <c:pt idx="5">
                  <c:v>103</c:v>
                </c:pt>
                <c:pt idx="6">
                  <c:v>96</c:v>
                </c:pt>
                <c:pt idx="7">
                  <c:v>95</c:v>
                </c:pt>
                <c:pt idx="8">
                  <c:v>117</c:v>
                </c:pt>
                <c:pt idx="9">
                  <c:v>114</c:v>
                </c:pt>
                <c:pt idx="10">
                  <c:v>114</c:v>
                </c:pt>
                <c:pt idx="11">
                  <c:v>106</c:v>
                </c:pt>
                <c:pt idx="12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60-47D2-806B-EF742C71787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Fødselstal!$H$31</c:f>
              <c:strCache>
                <c:ptCount val="1"/>
                <c:pt idx="0">
                  <c:v>Halbrend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Fødselstal!$A$32:$A$44</c:f>
              <c:strCache>
                <c:ptCount val="13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</c:strCache>
            </c:strRef>
          </c:cat>
          <c:val>
            <c:numRef>
              <c:f>Fødselstal!$H$32:$H$44</c:f>
              <c:numCache>
                <c:formatCode>General</c:formatCode>
                <c:ptCount val="13"/>
                <c:pt idx="0">
                  <c:v>317</c:v>
                </c:pt>
                <c:pt idx="1">
                  <c:v>285</c:v>
                </c:pt>
                <c:pt idx="2">
                  <c:v>265</c:v>
                </c:pt>
                <c:pt idx="3">
                  <c:v>236</c:v>
                </c:pt>
                <c:pt idx="4">
                  <c:v>242</c:v>
                </c:pt>
                <c:pt idx="5">
                  <c:v>220</c:v>
                </c:pt>
                <c:pt idx="6">
                  <c:v>227</c:v>
                </c:pt>
                <c:pt idx="7">
                  <c:v>216</c:v>
                </c:pt>
                <c:pt idx="8">
                  <c:v>231</c:v>
                </c:pt>
                <c:pt idx="9">
                  <c:v>211</c:v>
                </c:pt>
                <c:pt idx="10">
                  <c:v>205</c:v>
                </c:pt>
                <c:pt idx="11">
                  <c:v>184</c:v>
                </c:pt>
                <c:pt idx="12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41-4FF0-B003-45844B4337E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14.01'!$B$31</c:f>
              <c:strCache>
                <c:ptCount val="1"/>
                <c:pt idx="0">
                  <c:v>Naustdal skule - Ungdomssteg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14.01'!$B$32:$B$45</c:f>
              <c:numCache>
                <c:formatCode>General</c:formatCode>
                <c:ptCount val="14"/>
                <c:pt idx="0">
                  <c:v>108</c:v>
                </c:pt>
                <c:pt idx="1">
                  <c:v>108</c:v>
                </c:pt>
                <c:pt idx="2">
                  <c:v>108</c:v>
                </c:pt>
                <c:pt idx="3">
                  <c:v>110</c:v>
                </c:pt>
                <c:pt idx="4">
                  <c:v>114</c:v>
                </c:pt>
                <c:pt idx="5">
                  <c:v>113</c:v>
                </c:pt>
                <c:pt idx="6">
                  <c:v>100</c:v>
                </c:pt>
                <c:pt idx="7">
                  <c:v>86</c:v>
                </c:pt>
                <c:pt idx="8">
                  <c:v>75</c:v>
                </c:pt>
                <c:pt idx="9">
                  <c:v>82</c:v>
                </c:pt>
                <c:pt idx="10">
                  <c:v>93</c:v>
                </c:pt>
                <c:pt idx="11">
                  <c:v>97</c:v>
                </c:pt>
                <c:pt idx="12">
                  <c:v>85</c:v>
                </c:pt>
                <c:pt idx="13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4F-4360-A31D-6F72AE907AF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n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'Fødselstal oppdatert 14.01'!$C$31</c:f>
              <c:strCache>
                <c:ptCount val="1"/>
                <c:pt idx="0">
                  <c:v>Førde ungdomsskule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'Fødselstal oppdatert 14.01'!$A$32:$A$45</c:f>
              <c:strCache>
                <c:ptCount val="14"/>
                <c:pt idx="0">
                  <c:v>H24</c:v>
                </c:pt>
                <c:pt idx="1">
                  <c:v>H25</c:v>
                </c:pt>
                <c:pt idx="2">
                  <c:v>H26</c:v>
                </c:pt>
                <c:pt idx="3">
                  <c:v>H27</c:v>
                </c:pt>
                <c:pt idx="4">
                  <c:v>H28</c:v>
                </c:pt>
                <c:pt idx="5">
                  <c:v>H29</c:v>
                </c:pt>
                <c:pt idx="6">
                  <c:v>H30</c:v>
                </c:pt>
                <c:pt idx="7">
                  <c:v>H31</c:v>
                </c:pt>
                <c:pt idx="8">
                  <c:v>H32</c:v>
                </c:pt>
                <c:pt idx="9">
                  <c:v>H33</c:v>
                </c:pt>
                <c:pt idx="10">
                  <c:v>H34</c:v>
                </c:pt>
                <c:pt idx="11">
                  <c:v>H35</c:v>
                </c:pt>
                <c:pt idx="12">
                  <c:v>H36</c:v>
                </c:pt>
                <c:pt idx="13">
                  <c:v>H37</c:v>
                </c:pt>
              </c:strCache>
            </c:strRef>
          </c:cat>
          <c:val>
            <c:numRef>
              <c:f>'Fødselstal oppdatert 14.01'!$C$32:$C$45</c:f>
              <c:numCache>
                <c:formatCode>General</c:formatCode>
                <c:ptCount val="14"/>
                <c:pt idx="0">
                  <c:v>280</c:v>
                </c:pt>
                <c:pt idx="1">
                  <c:v>284</c:v>
                </c:pt>
                <c:pt idx="2">
                  <c:v>272</c:v>
                </c:pt>
                <c:pt idx="3">
                  <c:v>282</c:v>
                </c:pt>
                <c:pt idx="4">
                  <c:v>255</c:v>
                </c:pt>
                <c:pt idx="5">
                  <c:v>267</c:v>
                </c:pt>
                <c:pt idx="6">
                  <c:v>245</c:v>
                </c:pt>
                <c:pt idx="7">
                  <c:v>264</c:v>
                </c:pt>
                <c:pt idx="8">
                  <c:v>262</c:v>
                </c:pt>
                <c:pt idx="9">
                  <c:v>255</c:v>
                </c:pt>
                <c:pt idx="10">
                  <c:v>244</c:v>
                </c:pt>
                <c:pt idx="11">
                  <c:v>235</c:v>
                </c:pt>
                <c:pt idx="12">
                  <c:v>232</c:v>
                </c:pt>
                <c:pt idx="13">
                  <c:v>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42-4A34-8E92-A5FDC524872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120473215"/>
        <c:axId val="2120466975"/>
      </c:lineChart>
      <c:catAx>
        <c:axId val="212047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Skuleår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66975"/>
        <c:crosses val="autoZero"/>
        <c:auto val="1"/>
        <c:lblAlgn val="ctr"/>
        <c:lblOffset val="100"/>
        <c:noMultiLvlLbl val="0"/>
      </c:catAx>
      <c:valAx>
        <c:axId val="21204669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n-NO"/>
                  <a:t>Tal elevar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120473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28015</xdr:colOff>
      <xdr:row>31</xdr:row>
      <xdr:rowOff>96371</xdr:rowOff>
    </xdr:from>
    <xdr:to>
      <xdr:col>17</xdr:col>
      <xdr:colOff>442632</xdr:colOff>
      <xdr:row>45</xdr:row>
      <xdr:rowOff>172571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97EAFF0-E7DD-0201-709E-68318A87CE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683559</xdr:colOff>
      <xdr:row>31</xdr:row>
      <xdr:rowOff>112059</xdr:rowOff>
    </xdr:from>
    <xdr:to>
      <xdr:col>23</xdr:col>
      <xdr:colOff>470647</xdr:colOff>
      <xdr:row>45</xdr:row>
      <xdr:rowOff>188259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DED50E5E-80D6-4923-94CF-32DD6B924A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683559</xdr:colOff>
      <xdr:row>46</xdr:row>
      <xdr:rowOff>168088</xdr:rowOff>
    </xdr:from>
    <xdr:to>
      <xdr:col>23</xdr:col>
      <xdr:colOff>470647</xdr:colOff>
      <xdr:row>61</xdr:row>
      <xdr:rowOff>53788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A2F9C5F0-8872-4AAF-9C60-5BE21CB8DB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63</xdr:row>
      <xdr:rowOff>0</xdr:rowOff>
    </xdr:from>
    <xdr:to>
      <xdr:col>17</xdr:col>
      <xdr:colOff>414617</xdr:colOff>
      <xdr:row>77</xdr:row>
      <xdr:rowOff>76200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0D7C1808-4426-4A12-B10F-84F3835293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694764</xdr:colOff>
      <xdr:row>63</xdr:row>
      <xdr:rowOff>0</xdr:rowOff>
    </xdr:from>
    <xdr:to>
      <xdr:col>23</xdr:col>
      <xdr:colOff>481852</xdr:colOff>
      <xdr:row>77</xdr:row>
      <xdr:rowOff>76200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13D0B920-59F3-4490-8C78-DE724E6D5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47</xdr:row>
      <xdr:rowOff>0</xdr:rowOff>
    </xdr:from>
    <xdr:to>
      <xdr:col>17</xdr:col>
      <xdr:colOff>414617</xdr:colOff>
      <xdr:row>61</xdr:row>
      <xdr:rowOff>76200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80E2A560-160D-4D89-9CAD-8A92C683E8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0</xdr:colOff>
      <xdr:row>79</xdr:row>
      <xdr:rowOff>0</xdr:rowOff>
    </xdr:from>
    <xdr:to>
      <xdr:col>17</xdr:col>
      <xdr:colOff>414617</xdr:colOff>
      <xdr:row>93</xdr:row>
      <xdr:rowOff>76200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3E22E390-E096-407F-8655-8C99D4230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28015</xdr:colOff>
      <xdr:row>31</xdr:row>
      <xdr:rowOff>96371</xdr:rowOff>
    </xdr:from>
    <xdr:to>
      <xdr:col>17</xdr:col>
      <xdr:colOff>442632</xdr:colOff>
      <xdr:row>45</xdr:row>
      <xdr:rowOff>172571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DA3C8C4-0283-472A-8A5F-71B47CBE3E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683559</xdr:colOff>
      <xdr:row>31</xdr:row>
      <xdr:rowOff>112059</xdr:rowOff>
    </xdr:from>
    <xdr:to>
      <xdr:col>23</xdr:col>
      <xdr:colOff>470647</xdr:colOff>
      <xdr:row>45</xdr:row>
      <xdr:rowOff>188259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FC4AE72A-AF2F-4337-907E-922A24BCE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683559</xdr:colOff>
      <xdr:row>46</xdr:row>
      <xdr:rowOff>168088</xdr:rowOff>
    </xdr:from>
    <xdr:to>
      <xdr:col>23</xdr:col>
      <xdr:colOff>470647</xdr:colOff>
      <xdr:row>61</xdr:row>
      <xdr:rowOff>53788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EEE37D44-DE9C-4B23-B7D6-A2B38FAB7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63</xdr:row>
      <xdr:rowOff>0</xdr:rowOff>
    </xdr:from>
    <xdr:to>
      <xdr:col>17</xdr:col>
      <xdr:colOff>414617</xdr:colOff>
      <xdr:row>77</xdr:row>
      <xdr:rowOff>76200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76DEA089-41A6-46E2-80DE-C0B3560EE8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694764</xdr:colOff>
      <xdr:row>63</xdr:row>
      <xdr:rowOff>0</xdr:rowOff>
    </xdr:from>
    <xdr:to>
      <xdr:col>23</xdr:col>
      <xdr:colOff>481852</xdr:colOff>
      <xdr:row>77</xdr:row>
      <xdr:rowOff>76200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D27F9D31-B59A-416D-854D-4C9131D71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47</xdr:row>
      <xdr:rowOff>0</xdr:rowOff>
    </xdr:from>
    <xdr:to>
      <xdr:col>17</xdr:col>
      <xdr:colOff>414617</xdr:colOff>
      <xdr:row>61</xdr:row>
      <xdr:rowOff>76200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DC418D7F-0901-49A0-9CCB-DAC3102747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0</xdr:colOff>
      <xdr:row>79</xdr:row>
      <xdr:rowOff>0</xdr:rowOff>
    </xdr:from>
    <xdr:to>
      <xdr:col>17</xdr:col>
      <xdr:colOff>414617</xdr:colOff>
      <xdr:row>93</xdr:row>
      <xdr:rowOff>76200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6E58D71-1298-46B2-9CDF-D7E7BB4A5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4"/>
  <sheetViews>
    <sheetView topLeftCell="A2" workbookViewId="0">
      <selection activeCell="Q21" sqref="Q21:S27"/>
    </sheetView>
  </sheetViews>
  <sheetFormatPr defaultRowHeight="15" x14ac:dyDescent="0.25"/>
  <cols>
    <col min="1" max="1" width="12.5703125" customWidth="1"/>
    <col min="2" max="2" width="12" customWidth="1"/>
    <col min="3" max="3" width="12.28515625" customWidth="1"/>
    <col min="4" max="4" width="11.42578125" customWidth="1"/>
    <col min="5" max="5" width="12.42578125" customWidth="1"/>
    <col min="6" max="6" width="11.85546875" customWidth="1"/>
    <col min="7" max="7" width="11.140625" customWidth="1"/>
    <col min="8" max="8" width="12.28515625" customWidth="1"/>
    <col min="9" max="9" width="9.85546875" customWidth="1"/>
    <col min="10" max="10" width="8" customWidth="1"/>
    <col min="13" max="13" width="13.5703125" customWidth="1"/>
    <col min="14" max="14" width="11.42578125" customWidth="1"/>
    <col min="17" max="17" width="10.140625" bestFit="1" customWidth="1"/>
    <col min="18" max="18" width="15" customWidth="1"/>
    <col min="19" max="19" width="15.140625" customWidth="1"/>
    <col min="20" max="20" width="18.140625" customWidth="1"/>
    <col min="21" max="21" width="23" customWidth="1"/>
    <col min="22" max="22" width="14.42578125" bestFit="1" customWidth="1"/>
    <col min="23" max="23" width="14" customWidth="1"/>
    <col min="24" max="24" width="9.5703125" customWidth="1"/>
    <col min="25" max="25" width="14.5703125" bestFit="1" customWidth="1"/>
    <col min="26" max="26" width="14.5703125" customWidth="1"/>
    <col min="27" max="27" width="12" bestFit="1" customWidth="1"/>
    <col min="31" max="31" width="10.140625" bestFit="1" customWidth="1"/>
    <col min="32" max="33" width="10.140625" customWidth="1"/>
    <col min="35" max="35" width="19.5703125" bestFit="1" customWidth="1"/>
    <col min="36" max="37" width="19.5703125" customWidth="1"/>
    <col min="38" max="38" width="17.42578125" bestFit="1" customWidth="1"/>
    <col min="39" max="39" width="11" customWidth="1"/>
  </cols>
  <sheetData>
    <row r="1" spans="1:22" ht="19.5" x14ac:dyDescent="0.3">
      <c r="A1" s="16" t="s">
        <v>22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1"/>
      <c r="Q1" s="14" t="s">
        <v>50</v>
      </c>
      <c r="R1" s="14"/>
      <c r="S1" s="14"/>
      <c r="T1" s="14" t="s">
        <v>51</v>
      </c>
      <c r="U1" s="14"/>
      <c r="V1" s="11"/>
    </row>
    <row r="2" spans="1:22" ht="60" x14ac:dyDescent="0.25">
      <c r="A2" s="3"/>
      <c r="B2" s="3" t="s">
        <v>0</v>
      </c>
      <c r="C2" s="5" t="s">
        <v>1</v>
      </c>
      <c r="D2" s="3" t="s">
        <v>2</v>
      </c>
      <c r="E2" s="3" t="s">
        <v>36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12</v>
      </c>
      <c r="P2" s="3"/>
      <c r="Q2" s="4" t="s">
        <v>55</v>
      </c>
      <c r="R2" s="6" t="s">
        <v>56</v>
      </c>
      <c r="S2" s="6" t="s">
        <v>13</v>
      </c>
      <c r="T2" s="7" t="s">
        <v>54</v>
      </c>
      <c r="U2" s="8" t="s">
        <v>52</v>
      </c>
      <c r="V2" s="10" t="s">
        <v>53</v>
      </c>
    </row>
    <row r="3" spans="1:22" x14ac:dyDescent="0.25">
      <c r="A3" s="3">
        <v>2009</v>
      </c>
      <c r="B3" s="2">
        <v>34</v>
      </c>
      <c r="C3" s="2">
        <v>66</v>
      </c>
      <c r="D3" s="2">
        <v>37</v>
      </c>
      <c r="E3" s="2">
        <v>3</v>
      </c>
      <c r="F3" s="2">
        <v>4</v>
      </c>
      <c r="G3" s="2">
        <v>59</v>
      </c>
      <c r="H3" s="2">
        <v>3</v>
      </c>
      <c r="I3" s="2">
        <v>23</v>
      </c>
      <c r="J3" s="2">
        <v>16</v>
      </c>
      <c r="K3" s="2">
        <v>22</v>
      </c>
      <c r="L3" s="2">
        <v>13</v>
      </c>
      <c r="M3" s="2">
        <v>3</v>
      </c>
      <c r="N3" s="2">
        <v>27</v>
      </c>
      <c r="O3" s="3">
        <f>SUM(B3:N3)</f>
        <v>310</v>
      </c>
      <c r="P3" s="2"/>
      <c r="Q3" s="1">
        <f>G3+S3</f>
        <v>67</v>
      </c>
      <c r="R3" s="1">
        <f>C3+B3-S3</f>
        <v>92</v>
      </c>
      <c r="S3" s="1">
        <v>8</v>
      </c>
      <c r="T3" s="9">
        <f t="shared" ref="T3:T17" si="0">B3-U3</f>
        <v>9</v>
      </c>
      <c r="U3" s="9">
        <v>25</v>
      </c>
      <c r="V3" s="10">
        <v>8</v>
      </c>
    </row>
    <row r="4" spans="1:22" x14ac:dyDescent="0.25">
      <c r="A4" s="3">
        <v>2010</v>
      </c>
      <c r="B4" s="2">
        <v>35</v>
      </c>
      <c r="C4" s="2">
        <v>73</v>
      </c>
      <c r="D4" s="2">
        <v>28</v>
      </c>
      <c r="E4" s="2">
        <v>2</v>
      </c>
      <c r="F4" s="2">
        <v>5</v>
      </c>
      <c r="G4" s="2">
        <v>53</v>
      </c>
      <c r="H4" s="2">
        <v>5</v>
      </c>
      <c r="I4" s="2">
        <v>19</v>
      </c>
      <c r="J4" s="2">
        <v>12</v>
      </c>
      <c r="K4" s="2">
        <v>24</v>
      </c>
      <c r="L4" s="2">
        <v>15</v>
      </c>
      <c r="M4" s="2">
        <v>2</v>
      </c>
      <c r="N4" s="2">
        <v>37</v>
      </c>
      <c r="O4" s="3">
        <f t="shared" ref="O4:O17" si="1">SUM(B4:N4)</f>
        <v>310</v>
      </c>
      <c r="P4" s="2"/>
      <c r="Q4" s="1">
        <f t="shared" ref="Q4:Q17" si="2">G4+S4</f>
        <v>59</v>
      </c>
      <c r="R4" s="1">
        <f t="shared" ref="R4:R17" si="3">C4+B4-S4</f>
        <v>102</v>
      </c>
      <c r="S4" s="1">
        <v>6</v>
      </c>
      <c r="T4" s="9">
        <f t="shared" si="0"/>
        <v>5</v>
      </c>
      <c r="U4" s="9">
        <v>30</v>
      </c>
      <c r="V4" s="10">
        <v>7</v>
      </c>
    </row>
    <row r="5" spans="1:22" x14ac:dyDescent="0.25">
      <c r="A5" s="3">
        <v>2011</v>
      </c>
      <c r="B5" s="2">
        <v>41</v>
      </c>
      <c r="C5" s="2">
        <v>63</v>
      </c>
      <c r="D5" s="2">
        <v>25</v>
      </c>
      <c r="E5" s="2">
        <v>4</v>
      </c>
      <c r="F5" s="2">
        <v>7</v>
      </c>
      <c r="G5" s="2">
        <v>58</v>
      </c>
      <c r="H5" s="2">
        <v>8</v>
      </c>
      <c r="I5" s="2">
        <v>30</v>
      </c>
      <c r="J5" s="2">
        <v>11</v>
      </c>
      <c r="K5" s="2">
        <v>32</v>
      </c>
      <c r="L5" s="2">
        <v>18</v>
      </c>
      <c r="M5" s="2">
        <v>3</v>
      </c>
      <c r="N5" s="2">
        <v>35</v>
      </c>
      <c r="O5" s="3">
        <f t="shared" si="1"/>
        <v>335</v>
      </c>
      <c r="P5" s="2"/>
      <c r="Q5" s="1">
        <f t="shared" si="2"/>
        <v>65</v>
      </c>
      <c r="R5" s="1">
        <f t="shared" si="3"/>
        <v>97</v>
      </c>
      <c r="S5" s="1">
        <v>7</v>
      </c>
      <c r="T5" s="9">
        <f t="shared" si="0"/>
        <v>16</v>
      </c>
      <c r="U5" s="9">
        <v>25</v>
      </c>
      <c r="V5" s="10">
        <v>6</v>
      </c>
    </row>
    <row r="6" spans="1:22" x14ac:dyDescent="0.25">
      <c r="A6" s="3">
        <v>2012</v>
      </c>
      <c r="B6" s="2">
        <v>38</v>
      </c>
      <c r="C6" s="2">
        <v>50</v>
      </c>
      <c r="D6" s="2">
        <v>17</v>
      </c>
      <c r="E6" s="2">
        <v>4</v>
      </c>
      <c r="F6" s="2">
        <v>7</v>
      </c>
      <c r="G6" s="2">
        <v>61</v>
      </c>
      <c r="H6" s="2">
        <v>2</v>
      </c>
      <c r="I6" s="2">
        <v>26</v>
      </c>
      <c r="J6" s="2">
        <v>12</v>
      </c>
      <c r="K6" s="2">
        <v>28</v>
      </c>
      <c r="L6" s="2">
        <v>17</v>
      </c>
      <c r="M6" s="2">
        <v>2</v>
      </c>
      <c r="N6" s="2">
        <v>29</v>
      </c>
      <c r="O6" s="3">
        <f t="shared" si="1"/>
        <v>293</v>
      </c>
      <c r="P6" s="2"/>
      <c r="Q6" s="1">
        <f t="shared" si="2"/>
        <v>69</v>
      </c>
      <c r="R6" s="1">
        <f t="shared" si="3"/>
        <v>80</v>
      </c>
      <c r="S6" s="1">
        <v>8</v>
      </c>
      <c r="T6" s="9">
        <f t="shared" si="0"/>
        <v>13</v>
      </c>
      <c r="U6" s="9">
        <v>25</v>
      </c>
      <c r="V6" s="10">
        <v>6</v>
      </c>
    </row>
    <row r="7" spans="1:22" x14ac:dyDescent="0.25">
      <c r="A7" s="3">
        <v>2013</v>
      </c>
      <c r="B7" s="2">
        <v>30</v>
      </c>
      <c r="C7" s="2">
        <v>56</v>
      </c>
      <c r="D7" s="2">
        <v>28</v>
      </c>
      <c r="E7" s="2">
        <v>1</v>
      </c>
      <c r="F7" s="2">
        <v>3</v>
      </c>
      <c r="G7" s="2">
        <v>45</v>
      </c>
      <c r="H7" s="2">
        <v>6</v>
      </c>
      <c r="I7" s="2">
        <v>19</v>
      </c>
      <c r="J7" s="2">
        <v>10</v>
      </c>
      <c r="K7" s="2">
        <v>26</v>
      </c>
      <c r="L7" s="2">
        <v>13</v>
      </c>
      <c r="M7" s="2">
        <v>1</v>
      </c>
      <c r="N7" s="2">
        <v>37</v>
      </c>
      <c r="O7" s="3">
        <f t="shared" si="1"/>
        <v>275</v>
      </c>
      <c r="P7" s="2"/>
      <c r="Q7" s="1">
        <f t="shared" si="2"/>
        <v>57</v>
      </c>
      <c r="R7" s="1">
        <f t="shared" si="3"/>
        <v>74</v>
      </c>
      <c r="S7" s="1">
        <v>12</v>
      </c>
      <c r="T7" s="9">
        <f t="shared" si="0"/>
        <v>3</v>
      </c>
      <c r="U7" s="9">
        <v>27</v>
      </c>
      <c r="V7" s="10">
        <v>8</v>
      </c>
    </row>
    <row r="8" spans="1:22" x14ac:dyDescent="0.25">
      <c r="A8" s="3">
        <v>2014</v>
      </c>
      <c r="B8" s="2">
        <v>38</v>
      </c>
      <c r="C8" s="2">
        <v>36</v>
      </c>
      <c r="D8" s="2">
        <v>30</v>
      </c>
      <c r="E8" s="2">
        <v>1</v>
      </c>
      <c r="F8" s="2">
        <v>3</v>
      </c>
      <c r="G8" s="2">
        <v>71</v>
      </c>
      <c r="H8" s="2">
        <v>4</v>
      </c>
      <c r="I8" s="2">
        <v>23</v>
      </c>
      <c r="J8" s="2">
        <v>19</v>
      </c>
      <c r="K8" s="2">
        <v>29</v>
      </c>
      <c r="L8" s="2">
        <v>12</v>
      </c>
      <c r="M8" s="2"/>
      <c r="N8" s="2">
        <v>40</v>
      </c>
      <c r="O8" s="3">
        <f t="shared" si="1"/>
        <v>306</v>
      </c>
      <c r="P8" s="2"/>
      <c r="Q8" s="1">
        <f t="shared" si="2"/>
        <v>80</v>
      </c>
      <c r="R8" s="1">
        <f t="shared" si="3"/>
        <v>65</v>
      </c>
      <c r="S8" s="1">
        <v>9</v>
      </c>
      <c r="T8" s="9">
        <f t="shared" si="0"/>
        <v>5</v>
      </c>
      <c r="U8" s="9">
        <v>33</v>
      </c>
      <c r="V8" s="10">
        <v>13</v>
      </c>
    </row>
    <row r="9" spans="1:22" x14ac:dyDescent="0.25">
      <c r="A9" s="3">
        <v>2015</v>
      </c>
      <c r="B9" s="2">
        <v>20</v>
      </c>
      <c r="C9" s="2">
        <v>48</v>
      </c>
      <c r="D9" s="2">
        <v>27</v>
      </c>
      <c r="E9" s="2">
        <v>2</v>
      </c>
      <c r="F9" s="2">
        <v>7</v>
      </c>
      <c r="G9" s="2">
        <v>50</v>
      </c>
      <c r="H9" s="2">
        <v>1</v>
      </c>
      <c r="I9" s="2">
        <v>20</v>
      </c>
      <c r="J9" s="2">
        <v>13</v>
      </c>
      <c r="K9" s="2">
        <v>26</v>
      </c>
      <c r="L9" s="2">
        <v>10</v>
      </c>
      <c r="M9" s="2">
        <v>3</v>
      </c>
      <c r="N9" s="2">
        <v>31</v>
      </c>
      <c r="O9" s="3">
        <f t="shared" si="1"/>
        <v>258</v>
      </c>
      <c r="P9" s="2"/>
      <c r="Q9" s="1">
        <f t="shared" si="2"/>
        <v>57</v>
      </c>
      <c r="R9" s="1">
        <f t="shared" si="3"/>
        <v>61</v>
      </c>
      <c r="S9" s="1">
        <v>7</v>
      </c>
      <c r="T9" s="9">
        <f t="shared" si="0"/>
        <v>1</v>
      </c>
      <c r="U9" s="9">
        <v>19</v>
      </c>
      <c r="V9" s="10">
        <v>5</v>
      </c>
    </row>
    <row r="10" spans="1:22" x14ac:dyDescent="0.25">
      <c r="A10" s="3">
        <v>2016</v>
      </c>
      <c r="B10" s="2">
        <v>31</v>
      </c>
      <c r="C10" s="2">
        <v>42</v>
      </c>
      <c r="D10" s="2">
        <v>19</v>
      </c>
      <c r="E10" s="2">
        <v>1</v>
      </c>
      <c r="F10" s="2">
        <v>4</v>
      </c>
      <c r="G10" s="2">
        <v>55</v>
      </c>
      <c r="H10" s="2">
        <v>1</v>
      </c>
      <c r="I10" s="2">
        <v>21</v>
      </c>
      <c r="J10" s="2">
        <v>20</v>
      </c>
      <c r="K10" s="2">
        <v>14</v>
      </c>
      <c r="L10" s="2">
        <v>12</v>
      </c>
      <c r="M10" s="2">
        <v>3</v>
      </c>
      <c r="N10" s="2">
        <v>35</v>
      </c>
      <c r="O10" s="3">
        <f t="shared" si="1"/>
        <v>258</v>
      </c>
      <c r="P10" s="2"/>
      <c r="Q10" s="1">
        <f t="shared" si="2"/>
        <v>69</v>
      </c>
      <c r="R10" s="1">
        <f t="shared" si="3"/>
        <v>59</v>
      </c>
      <c r="S10" s="1">
        <v>14</v>
      </c>
      <c r="T10" s="9">
        <f t="shared" si="0"/>
        <v>1</v>
      </c>
      <c r="U10" s="9">
        <v>30</v>
      </c>
      <c r="V10" s="10">
        <v>11</v>
      </c>
    </row>
    <row r="11" spans="1:22" x14ac:dyDescent="0.25">
      <c r="A11" s="3">
        <v>2017</v>
      </c>
      <c r="B11" s="2">
        <v>21</v>
      </c>
      <c r="C11" s="2">
        <v>51</v>
      </c>
      <c r="D11" s="2">
        <v>24</v>
      </c>
      <c r="E11" s="2">
        <v>1</v>
      </c>
      <c r="F11" s="2">
        <v>1</v>
      </c>
      <c r="G11" s="2">
        <v>64</v>
      </c>
      <c r="H11" s="2">
        <v>3</v>
      </c>
      <c r="I11" s="2">
        <v>29</v>
      </c>
      <c r="J11" s="2">
        <v>16</v>
      </c>
      <c r="K11" s="2">
        <v>24</v>
      </c>
      <c r="L11" s="2">
        <v>10</v>
      </c>
      <c r="M11" s="2"/>
      <c r="N11" s="2">
        <v>27</v>
      </c>
      <c r="O11" s="3">
        <f t="shared" si="1"/>
        <v>271</v>
      </c>
      <c r="P11" s="2"/>
      <c r="Q11" s="1">
        <f t="shared" si="2"/>
        <v>73</v>
      </c>
      <c r="R11" s="1">
        <f t="shared" si="3"/>
        <v>63</v>
      </c>
      <c r="S11" s="1">
        <v>9</v>
      </c>
      <c r="T11" s="9">
        <f t="shared" si="0"/>
        <v>4</v>
      </c>
      <c r="U11" s="9">
        <v>17</v>
      </c>
      <c r="V11" s="10">
        <v>11</v>
      </c>
    </row>
    <row r="12" spans="1:22" x14ac:dyDescent="0.25">
      <c r="A12" s="2">
        <v>2018</v>
      </c>
      <c r="B12" s="2">
        <v>19</v>
      </c>
      <c r="C12" s="2">
        <v>50</v>
      </c>
      <c r="D12" s="2">
        <v>19</v>
      </c>
      <c r="E12" s="2"/>
      <c r="F12" s="2">
        <v>4</v>
      </c>
      <c r="G12" s="2">
        <v>69</v>
      </c>
      <c r="H12" s="2">
        <v>1</v>
      </c>
      <c r="I12" s="2">
        <v>24</v>
      </c>
      <c r="J12" s="2">
        <v>19</v>
      </c>
      <c r="K12" s="2">
        <v>21</v>
      </c>
      <c r="L12" s="2">
        <v>14</v>
      </c>
      <c r="M12" s="2">
        <v>1</v>
      </c>
      <c r="N12" s="2">
        <v>20</v>
      </c>
      <c r="O12" s="3">
        <f t="shared" si="1"/>
        <v>261</v>
      </c>
      <c r="P12" s="2"/>
      <c r="Q12" s="1">
        <f t="shared" si="2"/>
        <v>75</v>
      </c>
      <c r="R12" s="1">
        <f t="shared" si="3"/>
        <v>63</v>
      </c>
      <c r="S12" s="1">
        <v>6</v>
      </c>
      <c r="T12" s="9">
        <f t="shared" si="0"/>
        <v>4</v>
      </c>
      <c r="U12" s="9">
        <v>15</v>
      </c>
      <c r="V12" s="10">
        <v>12</v>
      </c>
    </row>
    <row r="13" spans="1:22" x14ac:dyDescent="0.25">
      <c r="A13" s="3">
        <v>2019</v>
      </c>
      <c r="B13" s="2">
        <v>30</v>
      </c>
      <c r="C13" s="2">
        <v>53</v>
      </c>
      <c r="D13" s="2">
        <v>22</v>
      </c>
      <c r="E13" s="2">
        <v>2</v>
      </c>
      <c r="F13" s="2">
        <v>4</v>
      </c>
      <c r="G13" s="2">
        <v>54</v>
      </c>
      <c r="H13" s="2">
        <v>5</v>
      </c>
      <c r="I13" s="2">
        <v>16</v>
      </c>
      <c r="J13" s="2">
        <v>11</v>
      </c>
      <c r="K13" s="2">
        <v>32</v>
      </c>
      <c r="L13" s="2">
        <v>16</v>
      </c>
      <c r="M13" s="2">
        <v>1</v>
      </c>
      <c r="N13" s="2">
        <v>26</v>
      </c>
      <c r="O13" s="3">
        <f t="shared" si="1"/>
        <v>272</v>
      </c>
      <c r="P13" s="2"/>
      <c r="Q13" s="1">
        <f t="shared" si="2"/>
        <v>68</v>
      </c>
      <c r="R13" s="1">
        <f t="shared" si="3"/>
        <v>69</v>
      </c>
      <c r="S13" s="1">
        <v>14</v>
      </c>
      <c r="T13" s="9">
        <f t="shared" si="0"/>
        <v>3</v>
      </c>
      <c r="U13" s="9">
        <v>27</v>
      </c>
      <c r="V13" s="10">
        <v>5</v>
      </c>
    </row>
    <row r="14" spans="1:22" x14ac:dyDescent="0.25">
      <c r="A14" s="3">
        <v>2020</v>
      </c>
      <c r="B14" s="2">
        <v>27</v>
      </c>
      <c r="C14" s="2">
        <v>43</v>
      </c>
      <c r="D14" s="2">
        <v>11</v>
      </c>
      <c r="E14" s="2"/>
      <c r="F14" s="2">
        <v>3</v>
      </c>
      <c r="G14" s="2">
        <v>51</v>
      </c>
      <c r="H14" s="2">
        <v>1</v>
      </c>
      <c r="I14" s="2">
        <v>21</v>
      </c>
      <c r="J14" s="2">
        <v>12</v>
      </c>
      <c r="K14" s="2">
        <v>23</v>
      </c>
      <c r="L14" s="2">
        <v>8</v>
      </c>
      <c r="M14" s="2">
        <v>1</v>
      </c>
      <c r="N14" s="2">
        <v>32</v>
      </c>
      <c r="O14" s="3">
        <f t="shared" si="1"/>
        <v>233</v>
      </c>
      <c r="P14" s="2"/>
      <c r="Q14" s="1">
        <f t="shared" si="2"/>
        <v>59</v>
      </c>
      <c r="R14" s="1">
        <f t="shared" si="3"/>
        <v>62</v>
      </c>
      <c r="S14" s="1">
        <v>8</v>
      </c>
      <c r="T14" s="9">
        <f t="shared" si="0"/>
        <v>7</v>
      </c>
      <c r="U14" s="9">
        <v>20</v>
      </c>
      <c r="V14" s="10">
        <v>8</v>
      </c>
    </row>
    <row r="15" spans="1:22" x14ac:dyDescent="0.25">
      <c r="A15" s="3">
        <v>2021</v>
      </c>
      <c r="B15" s="2">
        <v>18</v>
      </c>
      <c r="C15" s="2">
        <v>45</v>
      </c>
      <c r="D15" s="2">
        <v>17</v>
      </c>
      <c r="E15" s="2">
        <v>2</v>
      </c>
      <c r="F15" s="2">
        <v>3</v>
      </c>
      <c r="G15" s="2">
        <v>60</v>
      </c>
      <c r="H15" s="2">
        <v>3</v>
      </c>
      <c r="I15" s="2">
        <v>20</v>
      </c>
      <c r="J15" s="2">
        <v>13</v>
      </c>
      <c r="K15" s="2">
        <v>23</v>
      </c>
      <c r="L15" s="2">
        <v>12</v>
      </c>
      <c r="M15" s="2">
        <v>2</v>
      </c>
      <c r="N15" s="2">
        <v>29</v>
      </c>
      <c r="O15" s="3">
        <f t="shared" si="1"/>
        <v>247</v>
      </c>
      <c r="P15" s="2"/>
      <c r="Q15" s="1">
        <f t="shared" si="2"/>
        <v>66</v>
      </c>
      <c r="R15" s="1">
        <f t="shared" si="3"/>
        <v>57</v>
      </c>
      <c r="S15" s="1">
        <v>6</v>
      </c>
      <c r="T15" s="9">
        <f t="shared" si="0"/>
        <v>2</v>
      </c>
      <c r="U15" s="9">
        <v>16</v>
      </c>
      <c r="V15" s="10">
        <v>6</v>
      </c>
    </row>
    <row r="16" spans="1:22" x14ac:dyDescent="0.25">
      <c r="A16" s="3">
        <v>2022</v>
      </c>
      <c r="B16" s="2">
        <v>38</v>
      </c>
      <c r="C16" s="2">
        <v>42</v>
      </c>
      <c r="D16" s="2">
        <v>18</v>
      </c>
      <c r="E16" s="2"/>
      <c r="F16" s="2"/>
      <c r="G16" s="2">
        <v>47</v>
      </c>
      <c r="H16" s="2">
        <v>2</v>
      </c>
      <c r="I16" s="2">
        <v>15</v>
      </c>
      <c r="J16" s="2">
        <v>16</v>
      </c>
      <c r="K16" s="2">
        <v>27</v>
      </c>
      <c r="L16" s="2">
        <v>13</v>
      </c>
      <c r="M16" s="2">
        <v>2</v>
      </c>
      <c r="N16" s="2">
        <v>29</v>
      </c>
      <c r="O16" s="3">
        <f t="shared" si="1"/>
        <v>249</v>
      </c>
      <c r="P16" s="2"/>
      <c r="Q16" s="1">
        <f t="shared" si="2"/>
        <v>55</v>
      </c>
      <c r="R16" s="1">
        <f t="shared" si="3"/>
        <v>72</v>
      </c>
      <c r="S16" s="1">
        <v>8</v>
      </c>
      <c r="T16" s="9">
        <f t="shared" si="0"/>
        <v>20</v>
      </c>
      <c r="U16" s="9">
        <v>18</v>
      </c>
      <c r="V16" s="10">
        <v>6</v>
      </c>
    </row>
    <row r="17" spans="1:22" x14ac:dyDescent="0.25">
      <c r="A17" s="3">
        <v>2023</v>
      </c>
      <c r="B17" s="2">
        <v>22</v>
      </c>
      <c r="C17" s="2">
        <v>37</v>
      </c>
      <c r="D17" s="2">
        <v>19</v>
      </c>
      <c r="E17" s="2">
        <v>1</v>
      </c>
      <c r="F17" s="2">
        <v>3</v>
      </c>
      <c r="G17" s="2">
        <v>55</v>
      </c>
      <c r="H17" s="2">
        <v>4</v>
      </c>
      <c r="I17" s="2">
        <v>27</v>
      </c>
      <c r="J17" s="2">
        <v>12</v>
      </c>
      <c r="K17" s="2">
        <v>13</v>
      </c>
      <c r="L17" s="2">
        <v>7</v>
      </c>
      <c r="M17" s="2">
        <v>1</v>
      </c>
      <c r="N17" s="2">
        <v>20</v>
      </c>
      <c r="O17" s="3">
        <f t="shared" si="1"/>
        <v>221</v>
      </c>
      <c r="P17" s="2"/>
      <c r="Q17" s="1">
        <f t="shared" si="2"/>
        <v>62</v>
      </c>
      <c r="R17" s="1">
        <f t="shared" si="3"/>
        <v>52</v>
      </c>
      <c r="S17" s="1">
        <v>7</v>
      </c>
      <c r="T17" s="9">
        <f t="shared" si="0"/>
        <v>3</v>
      </c>
      <c r="U17" s="9">
        <v>19</v>
      </c>
      <c r="V17" s="10">
        <v>4</v>
      </c>
    </row>
    <row r="20" spans="1:22" ht="20.25" thickBot="1" x14ac:dyDescent="0.35">
      <c r="A20" s="15" t="s">
        <v>37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6"/>
      <c r="R20" s="16"/>
    </row>
    <row r="21" spans="1:22" ht="45.75" thickTop="1" x14ac:dyDescent="0.25">
      <c r="A21" s="12"/>
      <c r="B21" s="5" t="s">
        <v>25</v>
      </c>
      <c r="C21" s="5" t="s">
        <v>26</v>
      </c>
      <c r="D21" s="5" t="s">
        <v>27</v>
      </c>
      <c r="E21" s="5" t="s">
        <v>28</v>
      </c>
      <c r="F21" s="5" t="s">
        <v>29</v>
      </c>
      <c r="G21" s="5" t="s">
        <v>30</v>
      </c>
      <c r="H21" s="5" t="s">
        <v>31</v>
      </c>
      <c r="I21" s="5" t="s">
        <v>32</v>
      </c>
      <c r="J21" s="5" t="s">
        <v>33</v>
      </c>
      <c r="K21" s="5" t="s">
        <v>34</v>
      </c>
      <c r="L21" s="5" t="s">
        <v>35</v>
      </c>
      <c r="M21" s="5" t="s">
        <v>38</v>
      </c>
      <c r="N21" s="5" t="s">
        <v>39</v>
      </c>
      <c r="O21" s="5" t="s">
        <v>12</v>
      </c>
    </row>
    <row r="22" spans="1:22" x14ac:dyDescent="0.25">
      <c r="A22" s="3" t="s">
        <v>23</v>
      </c>
      <c r="B22" s="2">
        <f>SUM(B6:B12)</f>
        <v>197</v>
      </c>
      <c r="C22" s="2">
        <f>SUM(C8:C12)</f>
        <v>227</v>
      </c>
      <c r="D22" s="2">
        <f>SUM(D6:D12)</f>
        <v>164</v>
      </c>
      <c r="E22" s="2">
        <f t="shared" ref="E22:E27" si="4">SUM(E3:F12)</f>
        <v>64</v>
      </c>
      <c r="F22" s="2">
        <f>SUM(G6:G12)</f>
        <v>415</v>
      </c>
      <c r="G22" s="2">
        <f>SUM(H3:H12)</f>
        <v>34</v>
      </c>
      <c r="H22" s="2">
        <f>SUM(I3:I12)</f>
        <v>234</v>
      </c>
      <c r="I22" s="2">
        <f>SUM(J3:J12)</f>
        <v>148</v>
      </c>
      <c r="J22" s="2">
        <f>SUM(K3:K12,L3:L5)</f>
        <v>292</v>
      </c>
      <c r="K22" s="2">
        <f>SUM(L6:L12)</f>
        <v>88</v>
      </c>
      <c r="L22" s="2">
        <f>SUM(M3:N12)</f>
        <v>336</v>
      </c>
      <c r="M22" s="2">
        <f>SUM(B3:B5,G3:G5)</f>
        <v>280</v>
      </c>
      <c r="N22" s="2">
        <f>SUM(C3:C7,D3:D5,F3:F5)</f>
        <v>414</v>
      </c>
      <c r="O22" s="2">
        <f>SUM(B22:N22)</f>
        <v>2893</v>
      </c>
    </row>
    <row r="23" spans="1:22" x14ac:dyDescent="0.25">
      <c r="A23" s="3" t="s">
        <v>24</v>
      </c>
      <c r="B23" s="2">
        <f t="shared" ref="B23:B27" si="5">SUM(B7:B13)</f>
        <v>189</v>
      </c>
      <c r="C23" s="2">
        <f t="shared" ref="C23:C27" si="6">SUM(C9:C13)</f>
        <v>244</v>
      </c>
      <c r="D23" s="2">
        <f t="shared" ref="D23:D27" si="7">SUM(D7:D13)</f>
        <v>169</v>
      </c>
      <c r="E23" s="2">
        <f t="shared" si="4"/>
        <v>63</v>
      </c>
      <c r="F23" s="2">
        <f t="shared" ref="F23:F27" si="8">SUM(G7:G13)</f>
        <v>408</v>
      </c>
      <c r="G23" s="2">
        <f t="shared" ref="G23:I27" si="9">SUM(H4:H13)</f>
        <v>36</v>
      </c>
      <c r="H23" s="2">
        <f t="shared" si="9"/>
        <v>227</v>
      </c>
      <c r="I23" s="2">
        <f t="shared" si="9"/>
        <v>143</v>
      </c>
      <c r="J23" s="2">
        <f t="shared" ref="J23:J27" si="10">SUM(K4:K13,L4:L6)</f>
        <v>306</v>
      </c>
      <c r="K23" s="2">
        <f t="shared" ref="K23:K27" si="11">SUM(L7:L13)</f>
        <v>87</v>
      </c>
      <c r="L23" s="2">
        <f t="shared" ref="L23:L27" si="12">SUM(M4:N13)</f>
        <v>333</v>
      </c>
      <c r="M23" s="2">
        <f t="shared" ref="M23:M27" si="13">SUM(B4:B6,G4:G6)</f>
        <v>286</v>
      </c>
      <c r="N23" s="2">
        <f t="shared" ref="N23:N27" si="14">SUM(C4:C8,D4:D6,F4:F6)</f>
        <v>367</v>
      </c>
      <c r="O23" s="2">
        <f t="shared" ref="O23:O27" si="15">SUM(B23:N23)</f>
        <v>2858</v>
      </c>
    </row>
    <row r="24" spans="1:22" x14ac:dyDescent="0.25">
      <c r="A24" s="3" t="s">
        <v>14</v>
      </c>
      <c r="B24" s="2">
        <f t="shared" si="5"/>
        <v>186</v>
      </c>
      <c r="C24" s="2">
        <f t="shared" si="6"/>
        <v>239</v>
      </c>
      <c r="D24" s="2">
        <f t="shared" si="7"/>
        <v>152</v>
      </c>
      <c r="E24" s="2">
        <f t="shared" si="4"/>
        <v>59</v>
      </c>
      <c r="F24" s="2">
        <f t="shared" si="8"/>
        <v>414</v>
      </c>
      <c r="G24" s="2">
        <f t="shared" si="9"/>
        <v>32</v>
      </c>
      <c r="H24" s="2">
        <f t="shared" si="9"/>
        <v>229</v>
      </c>
      <c r="I24" s="2">
        <f t="shared" si="9"/>
        <v>143</v>
      </c>
      <c r="J24" s="2">
        <f t="shared" si="10"/>
        <v>303</v>
      </c>
      <c r="K24" s="2">
        <f t="shared" si="11"/>
        <v>82</v>
      </c>
      <c r="L24" s="2">
        <f t="shared" si="12"/>
        <v>327</v>
      </c>
      <c r="M24" s="2">
        <f t="shared" si="13"/>
        <v>273</v>
      </c>
      <c r="N24" s="2">
        <f t="shared" si="14"/>
        <v>340</v>
      </c>
      <c r="O24" s="2">
        <f t="shared" si="15"/>
        <v>2779</v>
      </c>
    </row>
    <row r="25" spans="1:22" x14ac:dyDescent="0.25">
      <c r="A25" s="3" t="s">
        <v>15</v>
      </c>
      <c r="B25" s="2">
        <f t="shared" si="5"/>
        <v>166</v>
      </c>
      <c r="C25" s="2">
        <f t="shared" si="6"/>
        <v>242</v>
      </c>
      <c r="D25" s="2">
        <f t="shared" si="7"/>
        <v>139</v>
      </c>
      <c r="E25" s="2">
        <f t="shared" si="4"/>
        <v>53</v>
      </c>
      <c r="F25" s="2">
        <f t="shared" si="8"/>
        <v>403</v>
      </c>
      <c r="G25" s="2">
        <f t="shared" si="9"/>
        <v>27</v>
      </c>
      <c r="H25" s="2">
        <f t="shared" si="9"/>
        <v>219</v>
      </c>
      <c r="I25" s="2">
        <f t="shared" si="9"/>
        <v>145</v>
      </c>
      <c r="J25" s="2">
        <f t="shared" si="10"/>
        <v>288</v>
      </c>
      <c r="K25" s="2">
        <f t="shared" si="11"/>
        <v>82</v>
      </c>
      <c r="L25" s="2">
        <f t="shared" si="12"/>
        <v>320</v>
      </c>
      <c r="M25" s="2">
        <f t="shared" si="13"/>
        <v>283</v>
      </c>
      <c r="N25" s="2">
        <f t="shared" si="14"/>
        <v>320</v>
      </c>
      <c r="O25" s="2">
        <f t="shared" si="15"/>
        <v>2687</v>
      </c>
    </row>
    <row r="26" spans="1:22" x14ac:dyDescent="0.25">
      <c r="A26" s="3" t="s">
        <v>16</v>
      </c>
      <c r="B26" s="2">
        <f t="shared" si="5"/>
        <v>184</v>
      </c>
      <c r="C26" s="2">
        <f t="shared" si="6"/>
        <v>233</v>
      </c>
      <c r="D26" s="2">
        <f t="shared" si="7"/>
        <v>130</v>
      </c>
      <c r="E26" s="2">
        <f t="shared" si="4"/>
        <v>42</v>
      </c>
      <c r="F26" s="2">
        <f t="shared" si="8"/>
        <v>400</v>
      </c>
      <c r="G26" s="2">
        <f t="shared" si="9"/>
        <v>27</v>
      </c>
      <c r="H26" s="2">
        <f t="shared" si="9"/>
        <v>208</v>
      </c>
      <c r="I26" s="2">
        <f t="shared" si="9"/>
        <v>149</v>
      </c>
      <c r="J26" s="2">
        <f t="shared" si="10"/>
        <v>280</v>
      </c>
      <c r="K26" s="2">
        <f t="shared" si="11"/>
        <v>85</v>
      </c>
      <c r="L26" s="2">
        <f t="shared" si="12"/>
        <v>320</v>
      </c>
      <c r="M26" s="2">
        <f t="shared" si="13"/>
        <v>254</v>
      </c>
      <c r="N26" s="2">
        <f t="shared" si="14"/>
        <v>331</v>
      </c>
      <c r="O26" s="2">
        <f t="shared" si="15"/>
        <v>2643</v>
      </c>
    </row>
    <row r="27" spans="1:22" x14ac:dyDescent="0.25">
      <c r="A27" s="3" t="s">
        <v>17</v>
      </c>
      <c r="B27" s="2">
        <f t="shared" si="5"/>
        <v>175</v>
      </c>
      <c r="C27" s="2">
        <f t="shared" si="6"/>
        <v>220</v>
      </c>
      <c r="D27" s="2">
        <f t="shared" si="7"/>
        <v>130</v>
      </c>
      <c r="E27" s="2">
        <f t="shared" si="4"/>
        <v>42</v>
      </c>
      <c r="F27" s="2">
        <f t="shared" si="8"/>
        <v>400</v>
      </c>
      <c r="G27" s="2">
        <f t="shared" si="9"/>
        <v>25</v>
      </c>
      <c r="H27" s="2">
        <f t="shared" si="9"/>
        <v>216</v>
      </c>
      <c r="I27" s="2">
        <f t="shared" si="9"/>
        <v>151</v>
      </c>
      <c r="J27" s="2">
        <f t="shared" si="10"/>
        <v>266</v>
      </c>
      <c r="K27" s="2">
        <f t="shared" si="11"/>
        <v>80</v>
      </c>
      <c r="L27" s="2">
        <f t="shared" si="12"/>
        <v>303</v>
      </c>
      <c r="M27" s="2">
        <f t="shared" si="13"/>
        <v>265</v>
      </c>
      <c r="N27" s="2">
        <f t="shared" si="14"/>
        <v>317</v>
      </c>
      <c r="O27" s="2">
        <f t="shared" si="15"/>
        <v>2590</v>
      </c>
    </row>
    <row r="30" spans="1:22" ht="20.25" thickBot="1" x14ac:dyDescent="0.35">
      <c r="A30" s="15" t="s">
        <v>40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</row>
    <row r="31" spans="1:22" ht="52.5" thickTop="1" x14ac:dyDescent="0.25">
      <c r="A31" s="2"/>
      <c r="B31" s="13" t="s">
        <v>44</v>
      </c>
      <c r="C31" s="13" t="s">
        <v>38</v>
      </c>
      <c r="D31" s="13" t="s">
        <v>45</v>
      </c>
      <c r="E31" s="13" t="s">
        <v>46</v>
      </c>
      <c r="F31" s="13" t="s">
        <v>47</v>
      </c>
      <c r="G31" s="13" t="s">
        <v>48</v>
      </c>
      <c r="H31" s="13" t="s">
        <v>49</v>
      </c>
    </row>
    <row r="32" spans="1:22" x14ac:dyDescent="0.25">
      <c r="A32" s="3" t="s">
        <v>23</v>
      </c>
      <c r="B32" s="2" cm="1">
        <f t="array" ref="B32">SUM(N3:N5+M3:M5)</f>
        <v>107</v>
      </c>
      <c r="C32" s="2" cm="1">
        <f t="array" ref="C32">SUM(G3:G5+B3:B5)</f>
        <v>280</v>
      </c>
      <c r="D32" s="2" cm="1">
        <f t="array" ref="D32">SUM(K3:K5+L3:L5)</f>
        <v>124</v>
      </c>
      <c r="E32" s="2">
        <f>SUM(H3:H5)</f>
        <v>16</v>
      </c>
      <c r="F32" s="2">
        <f>SUM(J3:J5)</f>
        <v>39</v>
      </c>
      <c r="G32" s="2">
        <f>SUM(I3:I5)</f>
        <v>72</v>
      </c>
      <c r="H32" s="2" cm="1">
        <f t="array" ref="H32">SUM(F3:F5+D3:D5+C3:C5+E3:E5)</f>
        <v>317</v>
      </c>
    </row>
    <row r="33" spans="1:8" x14ac:dyDescent="0.25">
      <c r="A33" s="3" t="s">
        <v>24</v>
      </c>
      <c r="B33" s="2" cm="1">
        <f t="array" ref="B33">SUM(N4:N6+M4:M6)</f>
        <v>108</v>
      </c>
      <c r="C33" s="2" cm="1">
        <f t="array" ref="C33">SUM(G4:G6+B4:B6)</f>
        <v>286</v>
      </c>
      <c r="D33" s="2" cm="1">
        <f t="array" ref="D33">SUM(K4:K6+L4:L6)</f>
        <v>134</v>
      </c>
      <c r="E33" s="2">
        <f t="shared" ref="E33:E44" si="16">SUM(H4:H6)</f>
        <v>15</v>
      </c>
      <c r="F33" s="2">
        <f t="shared" ref="F33:F44" si="17">SUM(J4:J6)</f>
        <v>35</v>
      </c>
      <c r="G33" s="2">
        <f t="shared" ref="G33:G44" si="18">SUM(I4:I6)</f>
        <v>75</v>
      </c>
      <c r="H33" s="2" cm="1">
        <f t="array" ref="H33">SUM(F4:F6+D4:D6+C4:C6+E4:E6)</f>
        <v>285</v>
      </c>
    </row>
    <row r="34" spans="1:8" x14ac:dyDescent="0.25">
      <c r="A34" s="3" t="s">
        <v>14</v>
      </c>
      <c r="B34" s="2" cm="1">
        <f t="array" ref="B34">SUM(N5:N7+M5:M7)</f>
        <v>107</v>
      </c>
      <c r="C34" s="2" cm="1">
        <f t="array" ref="C34">SUM(G5:G7+B5:B7)</f>
        <v>273</v>
      </c>
      <c r="D34" s="2" cm="1">
        <f t="array" ref="D34">SUM(K5:K7+L5:L7)</f>
        <v>134</v>
      </c>
      <c r="E34" s="2">
        <f t="shared" si="16"/>
        <v>16</v>
      </c>
      <c r="F34" s="2">
        <f t="shared" si="17"/>
        <v>33</v>
      </c>
      <c r="G34" s="2">
        <f t="shared" si="18"/>
        <v>75</v>
      </c>
      <c r="H34" s="2" cm="1">
        <f t="array" ref="H34">SUM(F5:F7+D5:D7+C5:C7+E5:E7)</f>
        <v>265</v>
      </c>
    </row>
    <row r="35" spans="1:8" x14ac:dyDescent="0.25">
      <c r="A35" s="3" t="s">
        <v>15</v>
      </c>
      <c r="B35" s="2" cm="1">
        <f t="array" ref="B35">SUM(N6:N8+M6:M8)</f>
        <v>109</v>
      </c>
      <c r="C35" s="2" cm="1">
        <f t="array" ref="C35">SUM(G6:G8+B6:B8)</f>
        <v>283</v>
      </c>
      <c r="D35" s="2" cm="1">
        <f t="array" ref="D35">SUM(K6:K8+L6:L8)</f>
        <v>125</v>
      </c>
      <c r="E35" s="2">
        <f t="shared" si="16"/>
        <v>12</v>
      </c>
      <c r="F35" s="2">
        <f t="shared" si="17"/>
        <v>41</v>
      </c>
      <c r="G35" s="2">
        <f t="shared" si="18"/>
        <v>68</v>
      </c>
      <c r="H35" s="2" cm="1">
        <f t="array" ref="H35">SUM(F6:F8+D6:D8+C6:C8+E6:E8)</f>
        <v>236</v>
      </c>
    </row>
    <row r="36" spans="1:8" x14ac:dyDescent="0.25">
      <c r="A36" s="3" t="s">
        <v>16</v>
      </c>
      <c r="B36" s="2" cm="1">
        <f t="array" ref="B36">SUM(N7:N9+M7:M9)</f>
        <v>112</v>
      </c>
      <c r="C36" s="2" cm="1">
        <f t="array" ref="C36">SUM(G7:G9+B7:B9)</f>
        <v>254</v>
      </c>
      <c r="D36" s="2" cm="1">
        <f t="array" ref="D36">SUM(K7:K9+L7:L9)</f>
        <v>116</v>
      </c>
      <c r="E36" s="2">
        <f t="shared" si="16"/>
        <v>11</v>
      </c>
      <c r="F36" s="2">
        <f t="shared" si="17"/>
        <v>42</v>
      </c>
      <c r="G36" s="2">
        <f t="shared" si="18"/>
        <v>62</v>
      </c>
      <c r="H36" s="2" cm="1">
        <f t="array" ref="H36">SUM(F7:F9+D7:D9+C7:C9+E7:E9)</f>
        <v>242</v>
      </c>
    </row>
    <row r="37" spans="1:8" x14ac:dyDescent="0.25">
      <c r="A37" s="3" t="s">
        <v>17</v>
      </c>
      <c r="B37" s="2" cm="1">
        <f t="array" ref="B37">SUM(N8:N10+M8:M10)</f>
        <v>112</v>
      </c>
      <c r="C37" s="2" cm="1">
        <f t="array" ref="C37">SUM(G8:G10+B8:B10)</f>
        <v>265</v>
      </c>
      <c r="D37" s="2" cm="1">
        <f t="array" ref="D37">SUM(K8:K10+L8:L10)</f>
        <v>103</v>
      </c>
      <c r="E37" s="2">
        <f t="shared" si="16"/>
        <v>6</v>
      </c>
      <c r="F37" s="2">
        <f t="shared" si="17"/>
        <v>52</v>
      </c>
      <c r="G37" s="2">
        <f t="shared" si="18"/>
        <v>64</v>
      </c>
      <c r="H37" s="2" cm="1">
        <f t="array" ref="H37">SUM(F8:F10+D8:D10+C8:C10+E8:E10)</f>
        <v>220</v>
      </c>
    </row>
    <row r="38" spans="1:8" x14ac:dyDescent="0.25">
      <c r="A38" s="3" t="s">
        <v>18</v>
      </c>
      <c r="B38" s="2" cm="1">
        <f t="array" ref="B38">SUM(N9:N11+M9:M11)</f>
        <v>99</v>
      </c>
      <c r="C38" s="2" cm="1">
        <f t="array" ref="C38">SUM(G9:G11+B9:B11)</f>
        <v>241</v>
      </c>
      <c r="D38" s="2" cm="1">
        <f t="array" ref="D38">SUM(K9:K11+L9:L11)</f>
        <v>96</v>
      </c>
      <c r="E38" s="2">
        <f t="shared" si="16"/>
        <v>5</v>
      </c>
      <c r="F38" s="2">
        <f t="shared" si="17"/>
        <v>49</v>
      </c>
      <c r="G38" s="2">
        <f t="shared" si="18"/>
        <v>70</v>
      </c>
      <c r="H38" s="2" cm="1">
        <f t="array" ref="H38">SUM(F9:F11+D9:D11+C9:C11+E9:E11)</f>
        <v>227</v>
      </c>
    </row>
    <row r="39" spans="1:8" x14ac:dyDescent="0.25">
      <c r="A39" s="3" t="s">
        <v>19</v>
      </c>
      <c r="B39" s="2" cm="1">
        <f t="array" ref="B39">SUM(N10:N12+M10:M12)</f>
        <v>86</v>
      </c>
      <c r="C39" s="2" cm="1">
        <f t="array" ref="C39">SUM(G10:G12+B10:B12)</f>
        <v>259</v>
      </c>
      <c r="D39" s="2" cm="1">
        <f t="array" ref="D39">SUM(K10:K12+L10:L12)</f>
        <v>95</v>
      </c>
      <c r="E39" s="2">
        <f t="shared" si="16"/>
        <v>5</v>
      </c>
      <c r="F39" s="2">
        <f t="shared" si="17"/>
        <v>55</v>
      </c>
      <c r="G39" s="2">
        <f t="shared" si="18"/>
        <v>74</v>
      </c>
      <c r="H39" s="2" cm="1">
        <f t="array" ref="H39">SUM(F10:F12+D10:D12+C10:C12+E10:E12)</f>
        <v>216</v>
      </c>
    </row>
    <row r="40" spans="1:8" x14ac:dyDescent="0.25">
      <c r="A40" s="3" t="s">
        <v>20</v>
      </c>
      <c r="B40" s="2" cm="1">
        <f t="array" ref="B40">SUM(N11:N13+M11:M13)</f>
        <v>75</v>
      </c>
      <c r="C40" s="2" cm="1">
        <f t="array" ref="C40">SUM(G11:G13+B11:B13)</f>
        <v>257</v>
      </c>
      <c r="D40" s="2" cm="1">
        <f t="array" ref="D40">SUM(K11:K13+L11:L13)</f>
        <v>117</v>
      </c>
      <c r="E40" s="2">
        <f t="shared" si="16"/>
        <v>9</v>
      </c>
      <c r="F40" s="2">
        <f t="shared" si="17"/>
        <v>46</v>
      </c>
      <c r="G40" s="2">
        <f t="shared" si="18"/>
        <v>69</v>
      </c>
      <c r="H40" s="2" cm="1">
        <f t="array" ref="H40">SUM(F11:F13+D11:D13+C11:C13+E11:E13)</f>
        <v>231</v>
      </c>
    </row>
    <row r="41" spans="1:8" x14ac:dyDescent="0.25">
      <c r="A41" s="3" t="s">
        <v>21</v>
      </c>
      <c r="B41" s="2" cm="1">
        <f t="array" ref="B41">SUM(N12:N14+M12:M14)</f>
        <v>81</v>
      </c>
      <c r="C41" s="2" cm="1">
        <f t="array" ref="C41">SUM(G12:G14+B12:B14)</f>
        <v>250</v>
      </c>
      <c r="D41" s="2" cm="1">
        <f t="array" ref="D41">SUM(K12:K14+L12:L14)</f>
        <v>114</v>
      </c>
      <c r="E41" s="2">
        <f t="shared" si="16"/>
        <v>7</v>
      </c>
      <c r="F41" s="2">
        <f t="shared" si="17"/>
        <v>42</v>
      </c>
      <c r="G41" s="2">
        <f t="shared" si="18"/>
        <v>61</v>
      </c>
      <c r="H41" s="2" cm="1">
        <f t="array" ref="H41">SUM(F12:F14+D12:D14+C12:C14+E12:E14)</f>
        <v>211</v>
      </c>
    </row>
    <row r="42" spans="1:8" x14ac:dyDescent="0.25">
      <c r="A42" s="3" t="s">
        <v>41</v>
      </c>
      <c r="B42" s="2" cm="1">
        <f t="array" ref="B42">SUM(N13:N15+M13:M15)</f>
        <v>91</v>
      </c>
      <c r="C42" s="2" cm="1">
        <f t="array" ref="C42">SUM(G13:G15+B13:B15)</f>
        <v>240</v>
      </c>
      <c r="D42" s="2" cm="1">
        <f t="array" ref="D42">SUM(K13:K15+L13:L15)</f>
        <v>114</v>
      </c>
      <c r="E42" s="2">
        <f t="shared" si="16"/>
        <v>9</v>
      </c>
      <c r="F42" s="2">
        <f t="shared" si="17"/>
        <v>36</v>
      </c>
      <c r="G42" s="2">
        <f t="shared" si="18"/>
        <v>57</v>
      </c>
      <c r="H42" s="2" cm="1">
        <f t="array" ref="H42">SUM(F13:F15+D13:D15+C13:C15+E13:E15)</f>
        <v>205</v>
      </c>
    </row>
    <row r="43" spans="1:8" x14ac:dyDescent="0.25">
      <c r="A43" s="3" t="s">
        <v>42</v>
      </c>
      <c r="B43" s="2" cm="1">
        <f t="array" ref="B43">SUM(N14:N16+M14:M16)</f>
        <v>95</v>
      </c>
      <c r="C43" s="2" cm="1">
        <f t="array" ref="C43">SUM(G14:G16+B14:B16)</f>
        <v>241</v>
      </c>
      <c r="D43" s="2" cm="1">
        <f t="array" ref="D43">SUM(K14:K16+L14:L16)</f>
        <v>106</v>
      </c>
      <c r="E43" s="2">
        <f t="shared" si="16"/>
        <v>6</v>
      </c>
      <c r="F43" s="2">
        <f t="shared" si="17"/>
        <v>41</v>
      </c>
      <c r="G43" s="2">
        <f t="shared" si="18"/>
        <v>56</v>
      </c>
      <c r="H43" s="2" cm="1">
        <f t="array" ref="H43">SUM(F14:F16+D14:D16+C14:C16+E14:E16)</f>
        <v>184</v>
      </c>
    </row>
    <row r="44" spans="1:8" x14ac:dyDescent="0.25">
      <c r="A44" s="3" t="s">
        <v>43</v>
      </c>
      <c r="B44" s="2" cm="1">
        <f t="array" ref="B44">SUM(N15:N17+M15:M17)</f>
        <v>83</v>
      </c>
      <c r="C44" s="2" cm="1">
        <f t="array" ref="C44">SUM(G15:G17+B15:B17)</f>
        <v>240</v>
      </c>
      <c r="D44" s="2" cm="1">
        <f t="array" ref="D44">SUM(K15:K17+L15:L17)</f>
        <v>95</v>
      </c>
      <c r="E44" s="2">
        <f t="shared" si="16"/>
        <v>9</v>
      </c>
      <c r="F44" s="2">
        <f t="shared" si="17"/>
        <v>41</v>
      </c>
      <c r="G44" s="2">
        <f t="shared" si="18"/>
        <v>62</v>
      </c>
      <c r="H44" s="2" cm="1">
        <f t="array" ref="H44">SUM(F15:F17+D15:D17+C15:C17+E15:E17)</f>
        <v>187</v>
      </c>
    </row>
  </sheetData>
  <mergeCells count="5">
    <mergeCell ref="T1:U1"/>
    <mergeCell ref="A20:R20"/>
    <mergeCell ref="A30:R30"/>
    <mergeCell ref="A1:O1"/>
    <mergeCell ref="Q1:S1"/>
  </mergeCells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AB2C1-0D47-49AB-A6D5-AA9DC7A7952E}">
  <dimension ref="A1:R45"/>
  <sheetViews>
    <sheetView tabSelected="1" topLeftCell="A13" workbookViewId="0">
      <selection activeCell="E22" sqref="E22"/>
    </sheetView>
  </sheetViews>
  <sheetFormatPr defaultRowHeight="15" x14ac:dyDescent="0.25"/>
  <cols>
    <col min="1" max="1" width="12.5703125" customWidth="1"/>
    <col min="2" max="2" width="12" customWidth="1"/>
    <col min="3" max="3" width="12.28515625" customWidth="1"/>
    <col min="4" max="4" width="11.42578125" customWidth="1"/>
    <col min="5" max="5" width="12.42578125" customWidth="1"/>
    <col min="6" max="6" width="11.85546875" customWidth="1"/>
    <col min="7" max="7" width="11.140625" customWidth="1"/>
    <col min="8" max="8" width="12.28515625" customWidth="1"/>
    <col min="9" max="9" width="9.85546875" customWidth="1"/>
    <col min="10" max="10" width="11.7109375" customWidth="1"/>
    <col min="13" max="13" width="13.5703125" customWidth="1"/>
    <col min="14" max="14" width="11.42578125" customWidth="1"/>
    <col min="16" max="16" width="14.140625" customWidth="1"/>
    <col min="17" max="17" width="12" bestFit="1" customWidth="1"/>
    <col min="18" max="18" width="15" customWidth="1"/>
    <col min="19" max="19" width="15.140625" customWidth="1"/>
    <col min="20" max="20" width="18.140625" customWidth="1"/>
    <col min="21" max="21" width="9.5703125" customWidth="1"/>
    <col min="22" max="22" width="14.42578125" bestFit="1" customWidth="1"/>
    <col min="23" max="23" width="14" customWidth="1"/>
    <col min="24" max="24" width="9.5703125" customWidth="1"/>
    <col min="25" max="25" width="14.5703125" bestFit="1" customWidth="1"/>
    <col min="26" max="26" width="14.5703125" customWidth="1"/>
    <col min="27" max="27" width="12" bestFit="1" customWidth="1"/>
    <col min="31" max="31" width="10.140625" bestFit="1" customWidth="1"/>
    <col min="32" max="33" width="10.140625" customWidth="1"/>
    <col min="35" max="35" width="19.5703125" bestFit="1" customWidth="1"/>
    <col min="36" max="37" width="19.5703125" customWidth="1"/>
    <col min="38" max="38" width="17.42578125" bestFit="1" customWidth="1"/>
    <col min="39" max="39" width="11" customWidth="1"/>
  </cols>
  <sheetData>
    <row r="1" spans="1:16" ht="20.25" thickBot="1" x14ac:dyDescent="0.35">
      <c r="A1" s="15" t="s">
        <v>22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1"/>
    </row>
    <row r="2" spans="1:16" ht="30.75" thickTop="1" x14ac:dyDescent="0.25">
      <c r="A2" s="3"/>
      <c r="B2" s="3" t="s">
        <v>0</v>
      </c>
      <c r="C2" s="5" t="s">
        <v>1</v>
      </c>
      <c r="D2" s="3" t="s">
        <v>2</v>
      </c>
      <c r="E2" s="3" t="s">
        <v>36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12</v>
      </c>
    </row>
    <row r="3" spans="1:16" x14ac:dyDescent="0.25">
      <c r="A3" s="3">
        <v>2009</v>
      </c>
      <c r="B3" s="2">
        <v>34</v>
      </c>
      <c r="C3" s="2">
        <v>66</v>
      </c>
      <c r="D3" s="2">
        <v>37</v>
      </c>
      <c r="E3" s="2">
        <v>3</v>
      </c>
      <c r="F3" s="2">
        <v>4</v>
      </c>
      <c r="G3" s="2">
        <v>59</v>
      </c>
      <c r="H3" s="2">
        <v>3</v>
      </c>
      <c r="I3" s="2">
        <v>33</v>
      </c>
      <c r="J3" s="2">
        <v>17</v>
      </c>
      <c r="K3" s="2">
        <v>23</v>
      </c>
      <c r="L3" s="2">
        <v>13</v>
      </c>
      <c r="M3" s="2">
        <v>3</v>
      </c>
      <c r="N3" s="2">
        <v>28</v>
      </c>
      <c r="O3" s="3">
        <f>SUM(B3:N3)</f>
        <v>323</v>
      </c>
    </row>
    <row r="4" spans="1:16" x14ac:dyDescent="0.25">
      <c r="A4" s="3">
        <v>2010</v>
      </c>
      <c r="B4" s="2">
        <v>35</v>
      </c>
      <c r="C4" s="2">
        <v>74</v>
      </c>
      <c r="D4" s="2">
        <v>27</v>
      </c>
      <c r="E4" s="2">
        <v>2</v>
      </c>
      <c r="F4" s="2">
        <v>5</v>
      </c>
      <c r="G4" s="2">
        <v>53</v>
      </c>
      <c r="H4" s="2">
        <v>5</v>
      </c>
      <c r="I4" s="2">
        <v>29</v>
      </c>
      <c r="J4" s="2">
        <v>12</v>
      </c>
      <c r="K4" s="2">
        <v>23</v>
      </c>
      <c r="L4" s="2">
        <v>15</v>
      </c>
      <c r="M4" s="2">
        <v>2</v>
      </c>
      <c r="N4" s="2">
        <v>37</v>
      </c>
      <c r="O4" s="3">
        <f t="shared" ref="O4:O18" si="0">SUM(B4:N4)</f>
        <v>319</v>
      </c>
    </row>
    <row r="5" spans="1:16" x14ac:dyDescent="0.25">
      <c r="A5" s="3">
        <v>2011</v>
      </c>
      <c r="B5" s="2">
        <v>41</v>
      </c>
      <c r="C5" s="2">
        <v>64</v>
      </c>
      <c r="D5" s="2">
        <v>25</v>
      </c>
      <c r="E5" s="2">
        <v>4</v>
      </c>
      <c r="F5" s="2">
        <v>7</v>
      </c>
      <c r="G5" s="2">
        <v>58</v>
      </c>
      <c r="H5" s="2">
        <v>8</v>
      </c>
      <c r="I5" s="2">
        <v>30</v>
      </c>
      <c r="J5" s="2">
        <v>11</v>
      </c>
      <c r="K5" s="2">
        <v>32</v>
      </c>
      <c r="L5" s="2">
        <v>17</v>
      </c>
      <c r="M5" s="2">
        <v>3</v>
      </c>
      <c r="N5" s="2">
        <v>35</v>
      </c>
      <c r="O5" s="3">
        <f t="shared" si="0"/>
        <v>335</v>
      </c>
    </row>
    <row r="6" spans="1:16" x14ac:dyDescent="0.25">
      <c r="A6" s="3">
        <v>2012</v>
      </c>
      <c r="B6" s="2">
        <v>36</v>
      </c>
      <c r="C6" s="2">
        <v>49</v>
      </c>
      <c r="D6" s="2">
        <v>18</v>
      </c>
      <c r="E6" s="2">
        <v>4</v>
      </c>
      <c r="F6" s="2">
        <v>7</v>
      </c>
      <c r="G6" s="2">
        <v>61</v>
      </c>
      <c r="H6" s="2">
        <v>2</v>
      </c>
      <c r="I6" s="2">
        <v>26</v>
      </c>
      <c r="J6" s="2">
        <v>12</v>
      </c>
      <c r="K6" s="2">
        <v>28</v>
      </c>
      <c r="L6" s="2">
        <v>17</v>
      </c>
      <c r="M6" s="2">
        <v>2</v>
      </c>
      <c r="N6" s="2">
        <v>29</v>
      </c>
      <c r="O6" s="3">
        <f t="shared" si="0"/>
        <v>291</v>
      </c>
    </row>
    <row r="7" spans="1:16" x14ac:dyDescent="0.25">
      <c r="A7" s="3">
        <v>2013</v>
      </c>
      <c r="B7" s="2">
        <v>31</v>
      </c>
      <c r="C7" s="2">
        <v>56</v>
      </c>
      <c r="D7" s="2">
        <v>27</v>
      </c>
      <c r="E7" s="2">
        <v>1</v>
      </c>
      <c r="F7" s="2">
        <v>3</v>
      </c>
      <c r="G7" s="2">
        <v>45</v>
      </c>
      <c r="H7" s="2">
        <v>6</v>
      </c>
      <c r="I7" s="2">
        <v>20</v>
      </c>
      <c r="J7" s="2">
        <v>9</v>
      </c>
      <c r="K7" s="2">
        <v>26</v>
      </c>
      <c r="L7" s="2">
        <v>13</v>
      </c>
      <c r="M7" s="2">
        <v>1</v>
      </c>
      <c r="N7" s="2">
        <v>38</v>
      </c>
      <c r="O7" s="3">
        <f t="shared" si="0"/>
        <v>276</v>
      </c>
    </row>
    <row r="8" spans="1:16" x14ac:dyDescent="0.25">
      <c r="A8" s="3">
        <v>2014</v>
      </c>
      <c r="B8" s="2">
        <v>38</v>
      </c>
      <c r="C8" s="2">
        <v>35</v>
      </c>
      <c r="D8" s="2">
        <v>31</v>
      </c>
      <c r="E8" s="2">
        <v>1</v>
      </c>
      <c r="F8" s="2">
        <v>3</v>
      </c>
      <c r="G8" s="2">
        <v>71</v>
      </c>
      <c r="H8" s="2">
        <v>4</v>
      </c>
      <c r="I8" s="2">
        <v>24</v>
      </c>
      <c r="J8" s="2">
        <v>19</v>
      </c>
      <c r="K8" s="2">
        <v>29</v>
      </c>
      <c r="L8" s="2">
        <v>12</v>
      </c>
      <c r="M8" s="2">
        <v>0</v>
      </c>
      <c r="N8" s="2">
        <v>40</v>
      </c>
      <c r="O8" s="3">
        <f t="shared" si="0"/>
        <v>307</v>
      </c>
    </row>
    <row r="9" spans="1:16" x14ac:dyDescent="0.25">
      <c r="A9" s="3">
        <v>2015</v>
      </c>
      <c r="B9" s="2">
        <v>20</v>
      </c>
      <c r="C9" s="2">
        <v>50</v>
      </c>
      <c r="D9" s="2">
        <v>24</v>
      </c>
      <c r="E9" s="2">
        <v>2</v>
      </c>
      <c r="F9" s="2">
        <v>7</v>
      </c>
      <c r="G9" s="2">
        <v>50</v>
      </c>
      <c r="H9" s="2">
        <v>1</v>
      </c>
      <c r="I9" s="2">
        <v>20</v>
      </c>
      <c r="J9" s="2">
        <v>13</v>
      </c>
      <c r="K9" s="2">
        <v>26</v>
      </c>
      <c r="L9" s="2">
        <v>10</v>
      </c>
      <c r="M9" s="2">
        <v>3</v>
      </c>
      <c r="N9" s="2">
        <v>32</v>
      </c>
      <c r="O9" s="3">
        <f t="shared" si="0"/>
        <v>258</v>
      </c>
    </row>
    <row r="10" spans="1:16" x14ac:dyDescent="0.25">
      <c r="A10" s="3">
        <v>2016</v>
      </c>
      <c r="B10" s="2">
        <v>31</v>
      </c>
      <c r="C10" s="2">
        <v>43</v>
      </c>
      <c r="D10" s="2">
        <v>18</v>
      </c>
      <c r="E10" s="2">
        <v>1</v>
      </c>
      <c r="F10" s="2">
        <v>4</v>
      </c>
      <c r="G10" s="2">
        <v>57</v>
      </c>
      <c r="H10" s="2">
        <v>2</v>
      </c>
      <c r="I10" s="2">
        <v>22</v>
      </c>
      <c r="J10" s="2">
        <v>17</v>
      </c>
      <c r="K10" s="2">
        <v>13</v>
      </c>
      <c r="L10" s="2">
        <v>12</v>
      </c>
      <c r="M10" s="2">
        <v>3</v>
      </c>
      <c r="N10" s="2">
        <v>35</v>
      </c>
      <c r="O10" s="3">
        <f t="shared" si="0"/>
        <v>258</v>
      </c>
    </row>
    <row r="11" spans="1:16" x14ac:dyDescent="0.25">
      <c r="A11" s="3">
        <v>2017</v>
      </c>
      <c r="B11" s="2">
        <v>22</v>
      </c>
      <c r="C11" s="2">
        <v>51</v>
      </c>
      <c r="D11" s="2">
        <v>23</v>
      </c>
      <c r="E11" s="2">
        <v>1</v>
      </c>
      <c r="F11" s="2">
        <v>1</v>
      </c>
      <c r="G11" s="2">
        <v>65</v>
      </c>
      <c r="H11" s="2">
        <v>3</v>
      </c>
      <c r="I11" s="2">
        <v>30</v>
      </c>
      <c r="J11" s="2">
        <v>16</v>
      </c>
      <c r="K11" s="2">
        <v>24</v>
      </c>
      <c r="L11" s="2">
        <v>10</v>
      </c>
      <c r="M11" s="2">
        <v>0</v>
      </c>
      <c r="N11" s="2">
        <v>27</v>
      </c>
      <c r="O11" s="3">
        <f t="shared" si="0"/>
        <v>273</v>
      </c>
    </row>
    <row r="12" spans="1:16" x14ac:dyDescent="0.25">
      <c r="A12" s="2">
        <v>2018</v>
      </c>
      <c r="B12" s="2">
        <v>19</v>
      </c>
      <c r="C12" s="2">
        <v>49</v>
      </c>
      <c r="D12" s="2">
        <v>17</v>
      </c>
      <c r="E12" s="2">
        <v>0</v>
      </c>
      <c r="F12" s="2">
        <v>4</v>
      </c>
      <c r="G12" s="2">
        <v>70</v>
      </c>
      <c r="H12" s="2">
        <v>2</v>
      </c>
      <c r="I12" s="2">
        <v>24</v>
      </c>
      <c r="J12" s="2">
        <v>19</v>
      </c>
      <c r="K12" s="2">
        <v>21</v>
      </c>
      <c r="L12" s="2">
        <v>14</v>
      </c>
      <c r="M12" s="2">
        <v>1</v>
      </c>
      <c r="N12" s="2">
        <v>20</v>
      </c>
      <c r="O12" s="3">
        <f t="shared" si="0"/>
        <v>260</v>
      </c>
    </row>
    <row r="13" spans="1:16" x14ac:dyDescent="0.25">
      <c r="A13" s="3">
        <v>2019</v>
      </c>
      <c r="B13" s="2">
        <v>30</v>
      </c>
      <c r="C13" s="2">
        <v>53</v>
      </c>
      <c r="D13" s="2">
        <v>22</v>
      </c>
      <c r="E13" s="2">
        <v>2</v>
      </c>
      <c r="F13" s="2">
        <v>5</v>
      </c>
      <c r="G13" s="2">
        <v>56</v>
      </c>
      <c r="H13" s="2">
        <v>5</v>
      </c>
      <c r="I13" s="2">
        <v>17</v>
      </c>
      <c r="J13" s="2">
        <v>11</v>
      </c>
      <c r="K13" s="2">
        <v>32</v>
      </c>
      <c r="L13" s="2">
        <v>16</v>
      </c>
      <c r="M13" s="2">
        <v>1</v>
      </c>
      <c r="N13" s="2">
        <v>26</v>
      </c>
      <c r="O13" s="3">
        <f t="shared" si="0"/>
        <v>276</v>
      </c>
    </row>
    <row r="14" spans="1:16" x14ac:dyDescent="0.25">
      <c r="A14" s="3">
        <v>2020</v>
      </c>
      <c r="B14" s="2">
        <v>28</v>
      </c>
      <c r="C14" s="2">
        <v>41</v>
      </c>
      <c r="D14" s="2">
        <v>9</v>
      </c>
      <c r="E14" s="2">
        <v>0</v>
      </c>
      <c r="F14" s="2">
        <v>3</v>
      </c>
      <c r="G14" s="2">
        <v>52</v>
      </c>
      <c r="H14" s="2">
        <v>1</v>
      </c>
      <c r="I14" s="2">
        <v>21</v>
      </c>
      <c r="J14" s="2">
        <v>12</v>
      </c>
      <c r="K14" s="2">
        <v>24</v>
      </c>
      <c r="L14" s="2">
        <v>8</v>
      </c>
      <c r="M14" s="2">
        <v>1</v>
      </c>
      <c r="N14" s="2">
        <v>33</v>
      </c>
      <c r="O14" s="3">
        <f t="shared" si="0"/>
        <v>233</v>
      </c>
    </row>
    <row r="15" spans="1:16" x14ac:dyDescent="0.25">
      <c r="A15" s="3">
        <v>2021</v>
      </c>
      <c r="B15" s="2">
        <v>18</v>
      </c>
      <c r="C15" s="2">
        <v>45</v>
      </c>
      <c r="D15" s="2">
        <v>17</v>
      </c>
      <c r="E15" s="2">
        <v>2</v>
      </c>
      <c r="F15" s="2">
        <v>4</v>
      </c>
      <c r="G15" s="2">
        <v>60</v>
      </c>
      <c r="H15" s="2">
        <v>3</v>
      </c>
      <c r="I15" s="2">
        <v>20</v>
      </c>
      <c r="J15" s="2">
        <v>13</v>
      </c>
      <c r="K15" s="2">
        <v>22</v>
      </c>
      <c r="L15" s="2">
        <v>12</v>
      </c>
      <c r="M15" s="2">
        <v>2</v>
      </c>
      <c r="N15" s="2">
        <v>30</v>
      </c>
      <c r="O15" s="3">
        <f t="shared" si="0"/>
        <v>248</v>
      </c>
    </row>
    <row r="16" spans="1:16" x14ac:dyDescent="0.25">
      <c r="A16" s="3">
        <v>2022</v>
      </c>
      <c r="B16" s="2">
        <v>29</v>
      </c>
      <c r="C16" s="2">
        <v>42</v>
      </c>
      <c r="D16" s="2">
        <v>16</v>
      </c>
      <c r="E16" s="2">
        <v>0</v>
      </c>
      <c r="F16" s="2">
        <v>0</v>
      </c>
      <c r="G16" s="2">
        <v>48</v>
      </c>
      <c r="H16" s="2">
        <v>2</v>
      </c>
      <c r="I16" s="2">
        <v>16</v>
      </c>
      <c r="J16" s="2">
        <v>16</v>
      </c>
      <c r="K16" s="2">
        <v>28</v>
      </c>
      <c r="L16" s="2">
        <v>13</v>
      </c>
      <c r="M16" s="2">
        <v>2</v>
      </c>
      <c r="N16" s="2">
        <v>29</v>
      </c>
      <c r="O16" s="3">
        <f t="shared" si="0"/>
        <v>241</v>
      </c>
    </row>
    <row r="17" spans="1:18" x14ac:dyDescent="0.25">
      <c r="A17" s="3">
        <v>2023</v>
      </c>
      <c r="B17" s="2">
        <v>22</v>
      </c>
      <c r="C17" s="2">
        <v>35</v>
      </c>
      <c r="D17" s="2">
        <v>16</v>
      </c>
      <c r="E17" s="2">
        <v>1</v>
      </c>
      <c r="F17" s="2">
        <v>4</v>
      </c>
      <c r="G17" s="2">
        <v>55</v>
      </c>
      <c r="H17" s="2">
        <v>4</v>
      </c>
      <c r="I17" s="2">
        <v>29</v>
      </c>
      <c r="J17" s="2">
        <v>12</v>
      </c>
      <c r="K17" s="2">
        <v>13</v>
      </c>
      <c r="L17" s="2">
        <v>7</v>
      </c>
      <c r="M17" s="2">
        <v>1</v>
      </c>
      <c r="N17" s="2">
        <v>21</v>
      </c>
      <c r="O17" s="3">
        <f t="shared" si="0"/>
        <v>220</v>
      </c>
    </row>
    <row r="18" spans="1:18" x14ac:dyDescent="0.25">
      <c r="A18" s="3">
        <v>2024</v>
      </c>
      <c r="B18" s="2">
        <v>21</v>
      </c>
      <c r="C18" s="2">
        <v>51</v>
      </c>
      <c r="D18" s="2">
        <v>20</v>
      </c>
      <c r="E18" s="2">
        <v>0</v>
      </c>
      <c r="F18" s="2">
        <v>2</v>
      </c>
      <c r="G18" s="2">
        <v>58</v>
      </c>
      <c r="H18" s="2">
        <v>1</v>
      </c>
      <c r="I18" s="2">
        <v>20</v>
      </c>
      <c r="J18" s="2">
        <v>14</v>
      </c>
      <c r="K18" s="2">
        <v>23</v>
      </c>
      <c r="L18" s="2">
        <v>13</v>
      </c>
      <c r="M18" s="2">
        <v>1</v>
      </c>
      <c r="N18" s="2">
        <v>28</v>
      </c>
      <c r="O18" s="3">
        <f t="shared" si="0"/>
        <v>252</v>
      </c>
    </row>
    <row r="20" spans="1:18" ht="20.25" thickBot="1" x14ac:dyDescent="0.35">
      <c r="A20" s="15" t="s">
        <v>37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6"/>
      <c r="R20" s="16"/>
    </row>
    <row r="21" spans="1:18" ht="45.75" thickTop="1" x14ac:dyDescent="0.25">
      <c r="A21" s="12"/>
      <c r="B21" s="5" t="s">
        <v>25</v>
      </c>
      <c r="C21" s="5" t="s">
        <v>26</v>
      </c>
      <c r="D21" s="5" t="s">
        <v>27</v>
      </c>
      <c r="E21" s="5" t="s">
        <v>28</v>
      </c>
      <c r="F21" s="5" t="s">
        <v>29</v>
      </c>
      <c r="G21" s="5" t="s">
        <v>30</v>
      </c>
      <c r="H21" s="5" t="s">
        <v>31</v>
      </c>
      <c r="I21" s="5" t="s">
        <v>32</v>
      </c>
      <c r="J21" s="5" t="s">
        <v>33</v>
      </c>
      <c r="K21" s="5" t="s">
        <v>34</v>
      </c>
      <c r="L21" s="5" t="s">
        <v>35</v>
      </c>
      <c r="M21" s="5" t="s">
        <v>38</v>
      </c>
      <c r="N21" s="5" t="s">
        <v>39</v>
      </c>
      <c r="O21" s="5" t="s">
        <v>12</v>
      </c>
    </row>
    <row r="22" spans="1:18" x14ac:dyDescent="0.25">
      <c r="A22" s="3" t="s">
        <v>23</v>
      </c>
      <c r="B22" s="2">
        <f>SUM(B6:B12)</f>
        <v>197</v>
      </c>
      <c r="C22" s="2">
        <f>SUM(C8:C12)</f>
        <v>228</v>
      </c>
      <c r="D22" s="2">
        <f>SUM(D6:D12)</f>
        <v>158</v>
      </c>
      <c r="E22" s="2">
        <f>SUM(E6:F12)</f>
        <v>39</v>
      </c>
      <c r="F22" s="2">
        <f>SUM(G6:G12)</f>
        <v>419</v>
      </c>
      <c r="G22" s="2">
        <f>SUM(H3:H12)</f>
        <v>36</v>
      </c>
      <c r="H22" s="2">
        <f>SUM(I3:I12)</f>
        <v>258</v>
      </c>
      <c r="I22" s="2">
        <f>SUM(J3:J12)</f>
        <v>145</v>
      </c>
      <c r="J22" s="2">
        <f>SUM(K3:K12,L3:L5)</f>
        <v>290</v>
      </c>
      <c r="K22" s="2">
        <f>SUM(L6:L12)</f>
        <v>88</v>
      </c>
      <c r="L22" s="2">
        <f>SUM(M3:N12)</f>
        <v>339</v>
      </c>
      <c r="M22" s="2">
        <f>SUM(B3:B5,G3:G5)</f>
        <v>280</v>
      </c>
      <c r="N22" s="2">
        <f>SUM(C3:C7,D3:D5,F3:F5)</f>
        <v>414</v>
      </c>
      <c r="O22" s="2">
        <f>SUM(B22:N22)</f>
        <v>2891</v>
      </c>
    </row>
    <row r="23" spans="1:18" x14ac:dyDescent="0.25">
      <c r="A23" s="3" t="s">
        <v>24</v>
      </c>
      <c r="B23" s="2">
        <f t="shared" ref="B23:B28" si="1">SUM(B7:B13)</f>
        <v>191</v>
      </c>
      <c r="C23" s="2">
        <f t="shared" ref="C23:C28" si="2">SUM(C9:C13)</f>
        <v>246</v>
      </c>
      <c r="D23" s="2">
        <f t="shared" ref="D23:D28" si="3">SUM(D7:D13)</f>
        <v>162</v>
      </c>
      <c r="E23" s="2">
        <f t="shared" ref="E23:E28" si="4">SUM(E7:F13)</f>
        <v>35</v>
      </c>
      <c r="F23" s="2">
        <f t="shared" ref="F23:F28" si="5">SUM(G7:G13)</f>
        <v>414</v>
      </c>
      <c r="G23" s="2">
        <f t="shared" ref="G23:I28" si="6">SUM(H4:H13)</f>
        <v>38</v>
      </c>
      <c r="H23" s="2">
        <f t="shared" si="6"/>
        <v>242</v>
      </c>
      <c r="I23" s="2">
        <f t="shared" si="6"/>
        <v>139</v>
      </c>
      <c r="J23" s="2">
        <f t="shared" ref="J23:J28" si="7">SUM(K4:K13,L4:L6)</f>
        <v>303</v>
      </c>
      <c r="K23" s="2">
        <f t="shared" ref="K23:K28" si="8">SUM(L7:L13)</f>
        <v>87</v>
      </c>
      <c r="L23" s="2">
        <f t="shared" ref="L23:L28" si="9">SUM(M4:N13)</f>
        <v>335</v>
      </c>
      <c r="M23" s="2">
        <f t="shared" ref="M23:M28" si="10">SUM(B4:B6,G4:G6)</f>
        <v>284</v>
      </c>
      <c r="N23" s="2">
        <f t="shared" ref="N23:N28" si="11">SUM(C4:C8,D4:D6,F4:F6)</f>
        <v>367</v>
      </c>
      <c r="O23" s="2">
        <f t="shared" ref="O23:O26" si="12">SUM(B23:N23)</f>
        <v>2843</v>
      </c>
    </row>
    <row r="24" spans="1:18" x14ac:dyDescent="0.25">
      <c r="A24" s="3" t="s">
        <v>14</v>
      </c>
      <c r="B24" s="2">
        <f t="shared" si="1"/>
        <v>188</v>
      </c>
      <c r="C24" s="2">
        <f t="shared" si="2"/>
        <v>237</v>
      </c>
      <c r="D24" s="2">
        <f t="shared" si="3"/>
        <v>144</v>
      </c>
      <c r="E24" s="2">
        <f t="shared" si="4"/>
        <v>34</v>
      </c>
      <c r="F24" s="2">
        <f t="shared" si="5"/>
        <v>421</v>
      </c>
      <c r="G24" s="2">
        <f t="shared" si="6"/>
        <v>34</v>
      </c>
      <c r="H24" s="2">
        <f t="shared" si="6"/>
        <v>234</v>
      </c>
      <c r="I24" s="2">
        <f t="shared" si="6"/>
        <v>139</v>
      </c>
      <c r="J24" s="2">
        <f t="shared" si="7"/>
        <v>302</v>
      </c>
      <c r="K24" s="2">
        <f t="shared" si="8"/>
        <v>82</v>
      </c>
      <c r="L24" s="2">
        <f t="shared" si="9"/>
        <v>330</v>
      </c>
      <c r="M24" s="2">
        <f t="shared" si="10"/>
        <v>272</v>
      </c>
      <c r="N24" s="2">
        <f t="shared" si="11"/>
        <v>341</v>
      </c>
      <c r="O24" s="2">
        <f t="shared" si="12"/>
        <v>2758</v>
      </c>
    </row>
    <row r="25" spans="1:18" x14ac:dyDescent="0.25">
      <c r="A25" s="3" t="s">
        <v>15</v>
      </c>
      <c r="B25" s="2">
        <f t="shared" si="1"/>
        <v>168</v>
      </c>
      <c r="C25" s="2">
        <f t="shared" si="2"/>
        <v>239</v>
      </c>
      <c r="D25" s="2">
        <f t="shared" si="3"/>
        <v>130</v>
      </c>
      <c r="E25" s="2">
        <f t="shared" si="4"/>
        <v>36</v>
      </c>
      <c r="F25" s="2">
        <f t="shared" si="5"/>
        <v>410</v>
      </c>
      <c r="G25" s="2">
        <f t="shared" si="6"/>
        <v>29</v>
      </c>
      <c r="H25" s="2">
        <f t="shared" si="6"/>
        <v>224</v>
      </c>
      <c r="I25" s="2">
        <f t="shared" si="6"/>
        <v>141</v>
      </c>
      <c r="J25" s="2">
        <f t="shared" si="7"/>
        <v>287</v>
      </c>
      <c r="K25" s="2">
        <f t="shared" si="8"/>
        <v>82</v>
      </c>
      <c r="L25" s="2">
        <f t="shared" si="9"/>
        <v>324</v>
      </c>
      <c r="M25" s="2">
        <f t="shared" si="10"/>
        <v>282</v>
      </c>
      <c r="N25" s="2">
        <f t="shared" si="11"/>
        <v>322</v>
      </c>
      <c r="O25" s="2">
        <f t="shared" si="12"/>
        <v>2674</v>
      </c>
    </row>
    <row r="26" spans="1:18" x14ac:dyDescent="0.25">
      <c r="A26" s="3" t="s">
        <v>16</v>
      </c>
      <c r="B26" s="2">
        <f t="shared" si="1"/>
        <v>177</v>
      </c>
      <c r="C26" s="2">
        <f t="shared" si="2"/>
        <v>230</v>
      </c>
      <c r="D26" s="2">
        <f t="shared" si="3"/>
        <v>122</v>
      </c>
      <c r="E26" s="2">
        <f t="shared" si="4"/>
        <v>27</v>
      </c>
      <c r="F26" s="2">
        <f t="shared" si="5"/>
        <v>408</v>
      </c>
      <c r="G26" s="2">
        <f t="shared" si="6"/>
        <v>29</v>
      </c>
      <c r="H26" s="2">
        <f t="shared" si="6"/>
        <v>214</v>
      </c>
      <c r="I26" s="2">
        <f t="shared" si="6"/>
        <v>145</v>
      </c>
      <c r="J26" s="2">
        <f t="shared" si="7"/>
        <v>280</v>
      </c>
      <c r="K26" s="2">
        <f t="shared" si="8"/>
        <v>85</v>
      </c>
      <c r="L26" s="2">
        <f t="shared" si="9"/>
        <v>324</v>
      </c>
      <c r="M26" s="2">
        <f t="shared" si="10"/>
        <v>255</v>
      </c>
      <c r="N26" s="2">
        <f t="shared" si="11"/>
        <v>330</v>
      </c>
      <c r="O26" s="2">
        <f t="shared" si="12"/>
        <v>2626</v>
      </c>
    </row>
    <row r="27" spans="1:18" x14ac:dyDescent="0.25">
      <c r="A27" s="3" t="s">
        <v>17</v>
      </c>
      <c r="B27" s="2">
        <f t="shared" si="1"/>
        <v>168</v>
      </c>
      <c r="C27" s="2">
        <f t="shared" si="2"/>
        <v>216</v>
      </c>
      <c r="D27" s="2">
        <f t="shared" si="3"/>
        <v>120</v>
      </c>
      <c r="E27" s="2">
        <f t="shared" si="4"/>
        <v>27</v>
      </c>
      <c r="F27" s="2">
        <f t="shared" si="5"/>
        <v>406</v>
      </c>
      <c r="G27" s="2">
        <f t="shared" si="6"/>
        <v>27</v>
      </c>
      <c r="H27" s="2">
        <f t="shared" si="6"/>
        <v>223</v>
      </c>
      <c r="I27" s="2">
        <f t="shared" si="6"/>
        <v>148</v>
      </c>
      <c r="J27" s="2">
        <f t="shared" si="7"/>
        <v>266</v>
      </c>
      <c r="K27" s="2">
        <f t="shared" si="8"/>
        <v>80</v>
      </c>
      <c r="L27" s="2">
        <f t="shared" si="9"/>
        <v>307</v>
      </c>
      <c r="M27" s="2">
        <f t="shared" si="10"/>
        <v>267</v>
      </c>
      <c r="N27" s="2">
        <f t="shared" si="11"/>
        <v>315</v>
      </c>
      <c r="O27" s="2">
        <f>SUM(B27:N27)</f>
        <v>2570</v>
      </c>
    </row>
    <row r="28" spans="1:18" x14ac:dyDescent="0.25">
      <c r="A28" s="3" t="s">
        <v>18</v>
      </c>
      <c r="B28" s="2">
        <f t="shared" si="1"/>
        <v>167</v>
      </c>
      <c r="C28" s="2">
        <f t="shared" si="2"/>
        <v>214</v>
      </c>
      <c r="D28" s="2">
        <f t="shared" si="3"/>
        <v>117</v>
      </c>
      <c r="E28" s="2">
        <f t="shared" si="4"/>
        <v>27</v>
      </c>
      <c r="F28" s="2">
        <f t="shared" si="5"/>
        <v>399</v>
      </c>
      <c r="G28" s="2">
        <f t="shared" si="6"/>
        <v>24</v>
      </c>
      <c r="H28" s="2">
        <f t="shared" si="6"/>
        <v>219</v>
      </c>
      <c r="I28" s="2">
        <f t="shared" si="6"/>
        <v>143</v>
      </c>
      <c r="J28" s="2">
        <f t="shared" si="7"/>
        <v>258</v>
      </c>
      <c r="K28" s="2">
        <f t="shared" si="8"/>
        <v>83</v>
      </c>
      <c r="L28" s="2">
        <f t="shared" si="9"/>
        <v>296</v>
      </c>
      <c r="M28" s="2">
        <f t="shared" si="10"/>
        <v>245</v>
      </c>
      <c r="N28" s="2">
        <f t="shared" si="11"/>
        <v>323</v>
      </c>
      <c r="O28" s="2">
        <f>SUM(B28:N28)</f>
        <v>2515</v>
      </c>
    </row>
    <row r="30" spans="1:18" ht="20.25" thickBot="1" x14ac:dyDescent="0.35">
      <c r="A30" s="15" t="s">
        <v>40</v>
      </c>
      <c r="B30" s="15"/>
      <c r="C30" s="15"/>
      <c r="D30" s="15"/>
      <c r="E30" s="15"/>
      <c r="F30" s="15"/>
      <c r="G30" s="15"/>
      <c r="H30" s="15"/>
      <c r="I30" s="15"/>
      <c r="J30" s="16"/>
      <c r="K30" s="15"/>
      <c r="L30" s="15"/>
      <c r="M30" s="15"/>
      <c r="N30" s="15"/>
      <c r="O30" s="15"/>
      <c r="P30" s="15"/>
      <c r="Q30" s="15"/>
      <c r="R30" s="15"/>
    </row>
    <row r="31" spans="1:18" ht="52.5" thickTop="1" x14ac:dyDescent="0.25">
      <c r="A31" s="2"/>
      <c r="B31" s="13" t="s">
        <v>44</v>
      </c>
      <c r="C31" s="13" t="s">
        <v>38</v>
      </c>
      <c r="D31" s="13" t="s">
        <v>45</v>
      </c>
      <c r="E31" s="13" t="s">
        <v>46</v>
      </c>
      <c r="F31" s="13" t="s">
        <v>47</v>
      </c>
      <c r="G31" s="13" t="s">
        <v>48</v>
      </c>
      <c r="H31" s="13" t="s">
        <v>49</v>
      </c>
      <c r="I31" s="13" t="s">
        <v>59</v>
      </c>
      <c r="J31" s="13" t="s">
        <v>58</v>
      </c>
    </row>
    <row r="32" spans="1:18" x14ac:dyDescent="0.25">
      <c r="A32" s="3" t="s">
        <v>23</v>
      </c>
      <c r="B32" s="2" cm="1">
        <f t="array" ref="B32">SUM(N3:N5+M3:M5)</f>
        <v>108</v>
      </c>
      <c r="C32" s="2" cm="1">
        <f t="array" ref="C32">SUM(G3:G5+B3:B5)</f>
        <v>280</v>
      </c>
      <c r="D32" s="2" cm="1">
        <f t="array" ref="D32">SUM(K3:K5+L3:L5)</f>
        <v>123</v>
      </c>
      <c r="E32" s="2">
        <f>SUM(H3:H5)</f>
        <v>16</v>
      </c>
      <c r="F32" s="2">
        <f>SUM(J3:J5)</f>
        <v>40</v>
      </c>
      <c r="G32" s="2">
        <f>SUM(I3:I5)</f>
        <v>92</v>
      </c>
      <c r="H32" s="2" cm="1">
        <f t="array" ref="H32">SUM(F3:F5+D3:D5+C3:C5+E3:E5)</f>
        <v>318</v>
      </c>
      <c r="I32" s="2">
        <f>SUM(H32+C32)</f>
        <v>598</v>
      </c>
      <c r="J32" s="2">
        <f>SUM(B32:H32)</f>
        <v>977</v>
      </c>
    </row>
    <row r="33" spans="1:10" x14ac:dyDescent="0.25">
      <c r="A33" s="3" t="s">
        <v>24</v>
      </c>
      <c r="B33" s="2" cm="1">
        <f t="array" ref="B33">SUM(N4:N6+M4:M6)</f>
        <v>108</v>
      </c>
      <c r="C33" s="2" cm="1">
        <f t="array" ref="C33">SUM(G4:G6+B4:B6)</f>
        <v>284</v>
      </c>
      <c r="D33" s="2" cm="1">
        <f t="array" ref="D33">SUM(K4:K6+L4:L6)</f>
        <v>132</v>
      </c>
      <c r="E33" s="2">
        <f t="shared" ref="E33:E45" si="13">SUM(H4:H6)</f>
        <v>15</v>
      </c>
      <c r="F33" s="2">
        <f t="shared" ref="F33:F45" si="14">SUM(J4:J6)</f>
        <v>35</v>
      </c>
      <c r="G33" s="2">
        <f t="shared" ref="G33:G45" si="15">SUM(I4:I6)</f>
        <v>85</v>
      </c>
      <c r="H33" s="2" cm="1">
        <f t="array" ref="H33">SUM(F4:F6+D4:D6+C4:C6+E4:E6)</f>
        <v>286</v>
      </c>
      <c r="I33" s="2">
        <f t="shared" ref="I33:I45" si="16">SUM(H33+C33)</f>
        <v>570</v>
      </c>
      <c r="J33" s="2">
        <f t="shared" ref="J33:J45" si="17">SUM(B33:H33)</f>
        <v>945</v>
      </c>
    </row>
    <row r="34" spans="1:10" x14ac:dyDescent="0.25">
      <c r="A34" s="3" t="s">
        <v>14</v>
      </c>
      <c r="B34" s="2" cm="1">
        <f t="array" ref="B34">SUM(N5:N7+M5:M7)</f>
        <v>108</v>
      </c>
      <c r="C34" s="2" cm="1">
        <f t="array" ref="C34">SUM(G5:G7+B5:B7)</f>
        <v>272</v>
      </c>
      <c r="D34" s="2" cm="1">
        <f t="array" ref="D34">SUM(K5:K7+L5:L7)</f>
        <v>133</v>
      </c>
      <c r="E34" s="2">
        <f t="shared" si="13"/>
        <v>16</v>
      </c>
      <c r="F34" s="2">
        <f t="shared" si="14"/>
        <v>32</v>
      </c>
      <c r="G34" s="2">
        <f t="shared" si="15"/>
        <v>76</v>
      </c>
      <c r="H34" s="2" cm="1">
        <f t="array" ref="H34">SUM(F5:F7+D5:D7+C5:C7+E5:E7)</f>
        <v>265</v>
      </c>
      <c r="I34" s="2">
        <f t="shared" si="16"/>
        <v>537</v>
      </c>
      <c r="J34" s="2">
        <f t="shared" si="17"/>
        <v>902</v>
      </c>
    </row>
    <row r="35" spans="1:10" x14ac:dyDescent="0.25">
      <c r="A35" s="3" t="s">
        <v>15</v>
      </c>
      <c r="B35" s="2" cm="1">
        <f t="array" ref="B35">SUM(N6:N8+M6:M8)</f>
        <v>110</v>
      </c>
      <c r="C35" s="2" cm="1">
        <f t="array" ref="C35">SUM(G6:G8+B6:B8)</f>
        <v>282</v>
      </c>
      <c r="D35" s="2" cm="1">
        <f t="array" ref="D35">SUM(K6:K8+L6:L8)</f>
        <v>125</v>
      </c>
      <c r="E35" s="2">
        <f t="shared" si="13"/>
        <v>12</v>
      </c>
      <c r="F35" s="2">
        <f t="shared" si="14"/>
        <v>40</v>
      </c>
      <c r="G35" s="2">
        <f t="shared" si="15"/>
        <v>70</v>
      </c>
      <c r="H35" s="2" cm="1">
        <f t="array" ref="H35">SUM(F6:F8+D6:D8+C6:C8+E6:E8)</f>
        <v>235</v>
      </c>
      <c r="I35" s="2">
        <f t="shared" si="16"/>
        <v>517</v>
      </c>
      <c r="J35" s="2">
        <f t="shared" si="17"/>
        <v>874</v>
      </c>
    </row>
    <row r="36" spans="1:10" x14ac:dyDescent="0.25">
      <c r="A36" s="3" t="s">
        <v>16</v>
      </c>
      <c r="B36" s="2" cm="1">
        <f t="array" ref="B36">SUM(N7:N9+M7:M9)</f>
        <v>114</v>
      </c>
      <c r="C36" s="2" cm="1">
        <f t="array" ref="C36">SUM(G7:G9+B7:B9)</f>
        <v>255</v>
      </c>
      <c r="D36" s="2" cm="1">
        <f t="array" ref="D36">SUM(K7:K9+L7:L9)</f>
        <v>116</v>
      </c>
      <c r="E36" s="2">
        <f t="shared" si="13"/>
        <v>11</v>
      </c>
      <c r="F36" s="2">
        <f t="shared" si="14"/>
        <v>41</v>
      </c>
      <c r="G36" s="2">
        <f t="shared" si="15"/>
        <v>64</v>
      </c>
      <c r="H36" s="2" cm="1">
        <f t="array" ref="H36">SUM(F7:F9+D7:D9+C7:C9+E7:E9)</f>
        <v>240</v>
      </c>
      <c r="I36" s="2">
        <f t="shared" si="16"/>
        <v>495</v>
      </c>
      <c r="J36" s="2">
        <f t="shared" si="17"/>
        <v>841</v>
      </c>
    </row>
    <row r="37" spans="1:10" x14ac:dyDescent="0.25">
      <c r="A37" s="3" t="s">
        <v>17</v>
      </c>
      <c r="B37" s="2" cm="1">
        <f t="array" ref="B37">SUM(N8:N10+M8:M10)</f>
        <v>113</v>
      </c>
      <c r="C37" s="2" cm="1">
        <f t="array" ref="C37">SUM(G8:G10+B8:B10)</f>
        <v>267</v>
      </c>
      <c r="D37" s="2" cm="1">
        <f t="array" ref="D37">SUM(K8:K10+L8:L10)</f>
        <v>102</v>
      </c>
      <c r="E37" s="2">
        <f t="shared" si="13"/>
        <v>7</v>
      </c>
      <c r="F37" s="2">
        <f t="shared" si="14"/>
        <v>49</v>
      </c>
      <c r="G37" s="2">
        <f t="shared" si="15"/>
        <v>66</v>
      </c>
      <c r="H37" s="2" cm="1">
        <f t="array" ref="H37">SUM(F8:F10+D8:D10+C8:C10+E8:E10)</f>
        <v>219</v>
      </c>
      <c r="I37" s="2">
        <f t="shared" si="16"/>
        <v>486</v>
      </c>
      <c r="J37" s="2">
        <f t="shared" si="17"/>
        <v>823</v>
      </c>
    </row>
    <row r="38" spans="1:10" x14ac:dyDescent="0.25">
      <c r="A38" s="3" t="s">
        <v>18</v>
      </c>
      <c r="B38" s="2" cm="1">
        <f t="array" ref="B38">SUM(N9:N11+M9:M11)</f>
        <v>100</v>
      </c>
      <c r="C38" s="2" cm="1">
        <f t="array" ref="C38">SUM(G9:G11+B9:B11)</f>
        <v>245</v>
      </c>
      <c r="D38" s="2" cm="1">
        <f t="array" ref="D38">SUM(K9:K11+L9:L11)</f>
        <v>95</v>
      </c>
      <c r="E38" s="2">
        <f t="shared" si="13"/>
        <v>6</v>
      </c>
      <c r="F38" s="2">
        <f t="shared" si="14"/>
        <v>46</v>
      </c>
      <c r="G38" s="2">
        <f t="shared" si="15"/>
        <v>72</v>
      </c>
      <c r="H38" s="2" cm="1">
        <f t="array" ref="H38">SUM(F9:F11+D9:D11+C9:C11+E9:E11)</f>
        <v>225</v>
      </c>
      <c r="I38" s="2">
        <f t="shared" si="16"/>
        <v>470</v>
      </c>
      <c r="J38" s="2">
        <f t="shared" si="17"/>
        <v>789</v>
      </c>
    </row>
    <row r="39" spans="1:10" x14ac:dyDescent="0.25">
      <c r="A39" s="3" t="s">
        <v>19</v>
      </c>
      <c r="B39" s="2" cm="1">
        <f t="array" ref="B39">SUM(N10:N12+M10:M12)</f>
        <v>86</v>
      </c>
      <c r="C39" s="2" cm="1">
        <f t="array" ref="C39">SUM(G10:G12+B10:B12)</f>
        <v>264</v>
      </c>
      <c r="D39" s="2" cm="1">
        <f t="array" ref="D39">SUM(K10:K12+L10:L12)</f>
        <v>94</v>
      </c>
      <c r="E39" s="2">
        <f t="shared" si="13"/>
        <v>7</v>
      </c>
      <c r="F39" s="2">
        <f t="shared" si="14"/>
        <v>52</v>
      </c>
      <c r="G39" s="2">
        <f t="shared" si="15"/>
        <v>76</v>
      </c>
      <c r="H39" s="2" cm="1">
        <f t="array" ref="H39">SUM(F10:F12+D10:D12+C10:C12+E10:E12)</f>
        <v>212</v>
      </c>
      <c r="I39" s="2">
        <f t="shared" si="16"/>
        <v>476</v>
      </c>
      <c r="J39" s="2">
        <f t="shared" si="17"/>
        <v>791</v>
      </c>
    </row>
    <row r="40" spans="1:10" x14ac:dyDescent="0.25">
      <c r="A40" s="3" t="s">
        <v>20</v>
      </c>
      <c r="B40" s="2" cm="1">
        <f t="array" ref="B40">SUM(N11:N13+M11:M13)</f>
        <v>75</v>
      </c>
      <c r="C40" s="2" cm="1">
        <f t="array" ref="C40">SUM(G11:G13+B11:B13)</f>
        <v>262</v>
      </c>
      <c r="D40" s="2" cm="1">
        <f t="array" ref="D40">SUM(K11:K13+L11:L13)</f>
        <v>117</v>
      </c>
      <c r="E40" s="2">
        <f t="shared" si="13"/>
        <v>10</v>
      </c>
      <c r="F40" s="2">
        <f t="shared" si="14"/>
        <v>46</v>
      </c>
      <c r="G40" s="2">
        <f t="shared" si="15"/>
        <v>71</v>
      </c>
      <c r="H40" s="2" cm="1">
        <f t="array" ref="H40">SUM(F11:F13+D11:D13+C11:C13+E11:E13)</f>
        <v>228</v>
      </c>
      <c r="I40" s="2">
        <f t="shared" si="16"/>
        <v>490</v>
      </c>
      <c r="J40" s="2">
        <f t="shared" si="17"/>
        <v>809</v>
      </c>
    </row>
    <row r="41" spans="1:10" x14ac:dyDescent="0.25">
      <c r="A41" s="3" t="s">
        <v>21</v>
      </c>
      <c r="B41" s="2" cm="1">
        <f t="array" ref="B41">SUM(N12:N14+M12:M14)</f>
        <v>82</v>
      </c>
      <c r="C41" s="2" cm="1">
        <f t="array" ref="C41">SUM(G12:G14+B12:B14)</f>
        <v>255</v>
      </c>
      <c r="D41" s="2" cm="1">
        <f t="array" ref="D41">SUM(K12:K14+L12:L14)</f>
        <v>115</v>
      </c>
      <c r="E41" s="2">
        <f t="shared" si="13"/>
        <v>8</v>
      </c>
      <c r="F41" s="2">
        <f t="shared" si="14"/>
        <v>42</v>
      </c>
      <c r="G41" s="2">
        <f t="shared" si="15"/>
        <v>62</v>
      </c>
      <c r="H41" s="2" cm="1">
        <f t="array" ref="H41">SUM(F12:F14+D12:D14+C12:C14+E12:E14)</f>
        <v>205</v>
      </c>
      <c r="I41" s="2">
        <f t="shared" si="16"/>
        <v>460</v>
      </c>
      <c r="J41" s="2">
        <f t="shared" si="17"/>
        <v>769</v>
      </c>
    </row>
    <row r="42" spans="1:10" x14ac:dyDescent="0.25">
      <c r="A42" s="3" t="s">
        <v>41</v>
      </c>
      <c r="B42" s="2" cm="1">
        <f t="array" ref="B42">SUM(N13:N15+M13:M15)</f>
        <v>93</v>
      </c>
      <c r="C42" s="2" cm="1">
        <f t="array" ref="C42">SUM(G13:G15+B13:B15)</f>
        <v>244</v>
      </c>
      <c r="D42" s="2" cm="1">
        <f t="array" ref="D42">SUM(K13:K15+L13:L15)</f>
        <v>114</v>
      </c>
      <c r="E42" s="2">
        <f t="shared" si="13"/>
        <v>9</v>
      </c>
      <c r="F42" s="2">
        <f t="shared" si="14"/>
        <v>36</v>
      </c>
      <c r="G42" s="2">
        <f t="shared" si="15"/>
        <v>58</v>
      </c>
      <c r="H42" s="2" cm="1">
        <f t="array" ref="H42">SUM(F13:F15+D13:D15+C13:C15+E13:E15)</f>
        <v>203</v>
      </c>
      <c r="I42" s="2">
        <f t="shared" si="16"/>
        <v>447</v>
      </c>
      <c r="J42" s="2">
        <f t="shared" si="17"/>
        <v>757</v>
      </c>
    </row>
    <row r="43" spans="1:10" x14ac:dyDescent="0.25">
      <c r="A43" s="3" t="s">
        <v>42</v>
      </c>
      <c r="B43" s="2" cm="1">
        <f t="array" ref="B43">SUM(N14:N16+M14:M16)</f>
        <v>97</v>
      </c>
      <c r="C43" s="2" cm="1">
        <f t="array" ref="C43">SUM(G14:G16+B14:B16)</f>
        <v>235</v>
      </c>
      <c r="D43" s="2" cm="1">
        <f t="array" ref="D43">SUM(K14:K16+L14:L16)</f>
        <v>107</v>
      </c>
      <c r="E43" s="2">
        <f t="shared" si="13"/>
        <v>6</v>
      </c>
      <c r="F43" s="2">
        <f t="shared" si="14"/>
        <v>41</v>
      </c>
      <c r="G43" s="2">
        <f t="shared" si="15"/>
        <v>57</v>
      </c>
      <c r="H43" s="2" cm="1">
        <f t="array" ref="H43">SUM(F14:F16+D14:D16+C14:C16+E14:E16)</f>
        <v>179</v>
      </c>
      <c r="I43" s="2">
        <f t="shared" si="16"/>
        <v>414</v>
      </c>
      <c r="J43" s="2">
        <f t="shared" si="17"/>
        <v>722</v>
      </c>
    </row>
    <row r="44" spans="1:10" x14ac:dyDescent="0.25">
      <c r="A44" s="3" t="s">
        <v>43</v>
      </c>
      <c r="B44" s="2" cm="1">
        <f t="array" ref="B44">SUM(N15:N17+M15:M17)</f>
        <v>85</v>
      </c>
      <c r="C44" s="2" cm="1">
        <f t="array" ref="C44">SUM(G15:G17+B15:B17)</f>
        <v>232</v>
      </c>
      <c r="D44" s="2" cm="1">
        <f t="array" ref="D44">SUM(K15:K17+L15:L17)</f>
        <v>95</v>
      </c>
      <c r="E44" s="2">
        <f t="shared" si="13"/>
        <v>9</v>
      </c>
      <c r="F44" s="2">
        <f t="shared" si="14"/>
        <v>41</v>
      </c>
      <c r="G44" s="2">
        <f t="shared" si="15"/>
        <v>65</v>
      </c>
      <c r="H44" s="2" cm="1">
        <f t="array" ref="H44">SUM(F15:F17+D15:D17+C15:C17+E15:E17)</f>
        <v>182</v>
      </c>
      <c r="I44" s="2">
        <f t="shared" si="16"/>
        <v>414</v>
      </c>
      <c r="J44" s="2">
        <f t="shared" si="17"/>
        <v>709</v>
      </c>
    </row>
    <row r="45" spans="1:10" x14ac:dyDescent="0.25">
      <c r="A45" s="3" t="s">
        <v>57</v>
      </c>
      <c r="B45" s="2" cm="1">
        <f t="array" ref="B45">SUM(N16:N18+M16:M18)</f>
        <v>82</v>
      </c>
      <c r="C45" s="2" cm="1">
        <f t="array" ref="C45">SUM(G16:G18+B16:B18)</f>
        <v>233</v>
      </c>
      <c r="D45" s="2" cm="1">
        <f t="array" ref="D45">SUM(K16:K18+L16:L18)</f>
        <v>97</v>
      </c>
      <c r="E45" s="2">
        <f t="shared" si="13"/>
        <v>7</v>
      </c>
      <c r="F45" s="2">
        <f t="shared" si="14"/>
        <v>42</v>
      </c>
      <c r="G45" s="2">
        <f t="shared" si="15"/>
        <v>65</v>
      </c>
      <c r="H45" s="2" cm="1">
        <f t="array" ref="H45">SUM(F16:F18+D16:D18+C16:C18+E16:E18)</f>
        <v>187</v>
      </c>
      <c r="I45" s="2">
        <f t="shared" si="16"/>
        <v>420</v>
      </c>
      <c r="J45" s="2">
        <f t="shared" si="17"/>
        <v>713</v>
      </c>
    </row>
  </sheetData>
  <mergeCells count="3">
    <mergeCell ref="A1:O1"/>
    <mergeCell ref="A20:R20"/>
    <mergeCell ref="A30:R30"/>
  </mergeCells>
  <phoneticPr fontId="3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5EEA770AEE5142B484FBB1E36B2909" ma:contentTypeVersion="11" ma:contentTypeDescription="Opprett et nytt dokument." ma:contentTypeScope="" ma:versionID="e72ce2e09284abe39716b0b739318c2f">
  <xsd:schema xmlns:xsd="http://www.w3.org/2001/XMLSchema" xmlns:xs="http://www.w3.org/2001/XMLSchema" xmlns:p="http://schemas.microsoft.com/office/2006/metadata/properties" xmlns:ns2="d010b339-c3fc-420b-9de8-7d787d166794" xmlns:ns3="0666e290-1ebc-4e54-9764-93bcdef87ffa" targetNamespace="http://schemas.microsoft.com/office/2006/metadata/properties" ma:root="true" ma:fieldsID="a25cd7da73857a705fed1e946697f6dd" ns2:_="" ns3:_="">
    <xsd:import namespace="d010b339-c3fc-420b-9de8-7d787d166794"/>
    <xsd:import namespace="0666e290-1ebc-4e54-9764-93bcdef87f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10b339-c3fc-420b-9de8-7d787d1667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b3024c63-406c-49fb-aa0c-dbcdf5c90e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66e290-1ebc-4e54-9764-93bcdef87ff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7a6b8d8-9ef2-4f9f-9fdf-5393df76bf4d}" ma:internalName="TaxCatchAll" ma:showField="CatchAllData" ma:web="0666e290-1ebc-4e54-9764-93bcdef87f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75FCF2-B458-4CA6-9EF3-2AC9D55525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10b339-c3fc-420b-9de8-7d787d166794"/>
    <ds:schemaRef ds:uri="0666e290-1ebc-4e54-9764-93bcdef87f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14511A-8A0D-46C2-9E89-5D03C664D8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Rekneark</vt:lpstr>
      </vt:variant>
      <vt:variant>
        <vt:i4>2</vt:i4>
      </vt:variant>
    </vt:vector>
  </HeadingPairs>
  <TitlesOfParts>
    <vt:vector size="2" baseType="lpstr">
      <vt:lpstr>Fødselstal</vt:lpstr>
      <vt:lpstr>Fødselstal oppdatert 14.01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Fonn Macsik</dc:creator>
  <cp:keywords/>
  <dc:description/>
  <cp:lastModifiedBy>Andreas Fonn Macsik</cp:lastModifiedBy>
  <cp:revision/>
  <dcterms:created xsi:type="dcterms:W3CDTF">2015-06-05T18:17:20Z</dcterms:created>
  <dcterms:modified xsi:type="dcterms:W3CDTF">2025-02-24T13:51:01Z</dcterms:modified>
  <cp:category/>
  <cp:contentStatus/>
</cp:coreProperties>
</file>